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2120" windowHeight="9120" activeTab="0"/>
  </bookViews>
  <sheets>
    <sheet name="Дод_4" sheetId="1" r:id="rId1"/>
  </sheets>
  <definedNames>
    <definedName name="_xlnm.Print_Titles" localSheetId="0">'Дод_4'!$9:$12</definedName>
  </definedNames>
  <calcPr fullCalcOnLoad="1"/>
</workbook>
</file>

<file path=xl/sharedStrings.xml><?xml version="1.0" encoding="utf-8"?>
<sst xmlns="http://schemas.openxmlformats.org/spreadsheetml/2006/main" count="485" uniqueCount="281">
  <si>
    <t>Програма економічного і соціального розвитку міста Лебедина на 2019 рік та наступні 2021-2021програмні роки (придбання компютера)</t>
  </si>
  <si>
    <t>Програма економічного і соціального розвитку міста Лебедина на 2019 рік та наступні 2020-2021програмні роки (придбання компютерної техніки-26,0тис.грн.)</t>
  </si>
  <si>
    <t>0810160</t>
  </si>
  <si>
    <t>Програма економічного і соціального розвитку міста Лебедина на 2019 рік та наступні 2020-2021програмні роки (придбання компютерної техніки-13,0тис.грн.)</t>
  </si>
  <si>
    <t>1216090</t>
  </si>
  <si>
    <t>6090</t>
  </si>
  <si>
    <t>0640</t>
  </si>
  <si>
    <t>Інша діяльність у сфері житлово-комунального господарства</t>
  </si>
  <si>
    <t>Загальний фонд</t>
  </si>
  <si>
    <t>Спеціальний фонд</t>
  </si>
  <si>
    <t>Виконавчий комітет Лебединської міської ради</t>
  </si>
  <si>
    <t>Відділ культури і туризму виконавчого комітету Лебединської міської ради</t>
  </si>
  <si>
    <t>Відділ освіти  виконавчого комітету Лебединської міської ради</t>
  </si>
  <si>
    <t>Управління праці та соціального захисту населення виконкомуЛебединської міської ради</t>
  </si>
  <si>
    <t>Управління житлово-комунального господарства Лебединської міської ради</t>
  </si>
  <si>
    <t>Фінансове управління Лебединської міської ради</t>
  </si>
  <si>
    <t>Утилізація відходів</t>
  </si>
  <si>
    <t>0111</t>
  </si>
  <si>
    <t>1040</t>
  </si>
  <si>
    <t>1030</t>
  </si>
  <si>
    <t>0810</t>
  </si>
  <si>
    <t>0411</t>
  </si>
  <si>
    <t>0133</t>
  </si>
  <si>
    <t>1090</t>
  </si>
  <si>
    <t>1060</t>
  </si>
  <si>
    <t>0620</t>
  </si>
  <si>
    <t>0490</t>
  </si>
  <si>
    <t>0320</t>
  </si>
  <si>
    <t>0512</t>
  </si>
  <si>
    <t>0180</t>
  </si>
  <si>
    <t>1070</t>
  </si>
  <si>
    <t>1010</t>
  </si>
  <si>
    <t>1050</t>
  </si>
  <si>
    <t>3112</t>
  </si>
  <si>
    <t>Заходи державної політики з питань дітей та їх соціального захисту</t>
  </si>
  <si>
    <t>Сприяння розвитку малого та середнього підприємництва</t>
  </si>
  <si>
    <t>3031</t>
  </si>
  <si>
    <t>Надання пільг окремим категоріям громадян з послуг зв`язку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</si>
  <si>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</si>
  <si>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сім`ї</t>
  </si>
  <si>
    <t>0921</t>
  </si>
  <si>
    <t>Утримання та навчально-тренувальна робота комунальних дитячо-юнацьких спортивних шкіл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</si>
  <si>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</si>
  <si>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</si>
  <si>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</si>
  <si>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</si>
  <si>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</si>
  <si>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5031</t>
  </si>
  <si>
    <t>Організація та проведення громадських робіт</t>
  </si>
  <si>
    <t>Секретар ради</t>
  </si>
  <si>
    <t>0160</t>
  </si>
  <si>
    <t>0210160</t>
  </si>
  <si>
    <t>0213112</t>
  </si>
  <si>
    <t>0213121</t>
  </si>
  <si>
    <t>3140</t>
  </si>
  <si>
    <t>0215061</t>
  </si>
  <si>
    <t>0215062</t>
  </si>
  <si>
    <t>0217610</t>
  </si>
  <si>
    <t>0217680</t>
  </si>
  <si>
    <t>7680</t>
  </si>
  <si>
    <t>Членські внески до асоціацій органів місцевого самоврядування</t>
  </si>
  <si>
    <t>0218110</t>
  </si>
  <si>
    <t>0217530</t>
  </si>
  <si>
    <t>0460</t>
  </si>
  <si>
    <t>Інші заходи у сфері звязку, комунікацій та інформатики</t>
  </si>
  <si>
    <t>0218220</t>
  </si>
  <si>
    <t>0380</t>
  </si>
  <si>
    <t>Заходи та роботи з мобілізаційної підготовки місцевого значення</t>
  </si>
  <si>
    <t>0218230</t>
  </si>
  <si>
    <t>Інші заходи громадського порядку та безпеки</t>
  </si>
  <si>
    <t>Керівництво і управління у відповідній сфері у містах(місті Києві),селищах,селах,об"єднаних територіальних громадах</t>
  </si>
  <si>
    <t>Утримання та забезпечення  діяльності центрів соціальних служб для сім"ї ,дітей та молоді</t>
  </si>
  <si>
    <t>0213131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</si>
  <si>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</si>
  <si>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</si>
  <si>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0210180</t>
  </si>
  <si>
    <t>Інша діяльність у сфері державного управління</t>
  </si>
  <si>
    <t>0600000</t>
  </si>
  <si>
    <t>0610000</t>
  </si>
  <si>
    <t>0613140</t>
  </si>
  <si>
    <t>0800000</t>
  </si>
  <si>
    <t>0810000</t>
  </si>
  <si>
    <t>0813031</t>
  </si>
  <si>
    <t>Надання інших пільг окремим категоріям громадян відповідно до законодавства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</si>
  <si>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</si>
  <si>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</si>
  <si>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</si>
  <si>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0813032</t>
  </si>
  <si>
    <t>3032</t>
  </si>
  <si>
    <t>0813122</t>
  </si>
  <si>
    <t>3122</t>
  </si>
  <si>
    <t>3123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</si>
  <si>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</si>
  <si>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0813033</t>
  </si>
  <si>
    <t>Компенсаційні виплати на пільговий пролїзд автомобільним транспортом окремим категоріям громадян</t>
  </si>
  <si>
    <t>1000000</t>
  </si>
  <si>
    <t>1010000</t>
  </si>
  <si>
    <t>1200000</t>
  </si>
  <si>
    <t>1210000</t>
  </si>
  <si>
    <t>1216030</t>
  </si>
  <si>
    <t>6030</t>
  </si>
  <si>
    <t>Організація благоустрою населених пунктів</t>
  </si>
  <si>
    <t>1218312</t>
  </si>
  <si>
    <t>3700000</t>
  </si>
  <si>
    <t>3710000</t>
  </si>
  <si>
    <t>Субвенція  з місцевого бюджетуна утримання об`єктів спільного користування чи ліквідацію негативних наслідків діяльності об`єктів спільного користування </t>
  </si>
  <si>
    <t>3719710</t>
  </si>
  <si>
    <t>Субвенція з місцевого бюджету на здійснення переданих видатків у сфері охорони здоров"я за рахунок коштів медичної субвенції</t>
  </si>
  <si>
    <t>Інша субвенція з місцевого бюджету</t>
  </si>
  <si>
    <t xml:space="preserve">                            </t>
  </si>
  <si>
    <t>0443</t>
  </si>
  <si>
    <t>0200000</t>
  </si>
  <si>
    <t>0210000</t>
  </si>
  <si>
    <t>0615031</t>
  </si>
  <si>
    <t>0813123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</si>
  <si>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</si>
  <si>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</si>
  <si>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3160</t>
  </si>
  <si>
    <t>Інші заходи у сфері соціального захисту і соціального забезпечення</t>
  </si>
  <si>
    <t>0813242</t>
  </si>
  <si>
    <t>0813180</t>
  </si>
  <si>
    <t>3180</t>
  </si>
  <si>
    <t>0813210</t>
  </si>
  <si>
    <t>3210</t>
  </si>
  <si>
    <t>1213210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</si>
  <si>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</si>
  <si>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</si>
  <si>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Заходи із запобігання  надзвичайних ситуацій та наслідків стихійного лиха</t>
  </si>
  <si>
    <t>Усього</t>
  </si>
  <si>
    <t>усього</t>
  </si>
  <si>
    <t>у тому числі бюджет розвитку</t>
  </si>
  <si>
    <t>Дата та номер документа, яким затверджено місцеву регіональну програму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</si>
  <si>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</si>
  <si>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та кредитування місцевих бюджетів </t>
  </si>
  <si>
    <t xml:space="preserve">Код Функціональної класифікації видатків та кредитування місцевих бюджетів </t>
  </si>
  <si>
    <t xml:space="preserve">Програма економічного і соціального розвитку міста Лебедина на 2019 рік та наступні 2020-2021програмні роки </t>
  </si>
  <si>
    <t xml:space="preserve">Програма економічного і соціального розвитку міста Лебедина на 2019 рік та наступні 2020-2021 програмні роки </t>
  </si>
  <si>
    <t>1011100</t>
  </si>
  <si>
    <t>0960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</si>
  <si>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</si>
  <si>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Будівництво споруд, установ та закладів фізичної культури і спорту</t>
  </si>
  <si>
    <t>“Міська програма соціального захисту населення на 2017-2021 роки”</t>
  </si>
  <si>
    <t>сесії Лебединської міської ради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</si>
  <si>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</si>
  <si>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0212144</t>
  </si>
  <si>
    <t>0763</t>
  </si>
  <si>
    <t>Централізовані заходи з лікування хворих на цукровий та нецукровий діабет</t>
  </si>
  <si>
    <t>Затверджено</t>
  </si>
  <si>
    <t>Внесено зміни</t>
  </si>
  <si>
    <t>Затверждено з урахуванням змін</t>
  </si>
  <si>
    <t>0990</t>
  </si>
  <si>
    <t>Інші програми та заходи у сфері освіти</t>
  </si>
  <si>
    <t>1014040</t>
  </si>
  <si>
    <t>4040</t>
  </si>
  <si>
    <t>0824</t>
  </si>
  <si>
    <t>Забезпечення діяльності музеїв i виставок</t>
  </si>
  <si>
    <t>Співфінансування інвестиційних проектів, що реалізуються за рахунок коштів державного фонду регіонального розвитку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</si>
  <si>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</si>
  <si>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</si>
  <si>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0218240</t>
  </si>
  <si>
    <t>Заходи та роботи з територіальної оборони</t>
  </si>
  <si>
    <t>Програма розвитку малого та середнього підприємництва в місті Лебедині на 2019-2021 роки</t>
  </si>
  <si>
    <t>'0828</t>
  </si>
  <si>
    <t>Забезпечення діяльності палаців i будинків культури, клубів, центрів дозвілля та iнших клубних закладів</t>
  </si>
  <si>
    <t>0829</t>
  </si>
  <si>
    <t>Інші заходи в галузі культури і мистецтва</t>
  </si>
  <si>
    <t>Утримання та розвиток автомобільних доріг та дорожньої інфраструктури за рахунок субвенції з державного бюджету</t>
  </si>
  <si>
    <t>Внески до статутного капіталу суб`єктів господарювання</t>
  </si>
  <si>
    <t>1218311</t>
  </si>
  <si>
    <t>Охорона та раціональне використання природних ресурсів</t>
  </si>
  <si>
    <t>0511</t>
  </si>
  <si>
    <t>Начальник фінансового управління</t>
  </si>
  <si>
    <t>Лебединської міської ради</t>
  </si>
  <si>
    <t>Людмила ЧИЧИНА</t>
  </si>
  <si>
    <t>0212152</t>
  </si>
  <si>
    <t>Інші програми та заходи у сфері охорони здоров`я</t>
  </si>
  <si>
    <t>0611030</t>
  </si>
  <si>
    <t>Надання загальної середньої освіти вечірніми (змінними) школами</t>
  </si>
  <si>
    <t>0816083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</si>
  <si>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</si>
  <si>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0610</t>
  </si>
  <si>
    <t>0611010</t>
  </si>
  <si>
    <t>0910</t>
  </si>
  <si>
    <t>Надання дошкільної освіти</t>
  </si>
  <si>
    <t>(код бюджету)</t>
  </si>
  <si>
    <t xml:space="preserve">      (грн)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</si>
  <si>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</si>
  <si>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 / регіональної програми</t>
  </si>
  <si>
    <t>0813140</t>
  </si>
  <si>
    <t xml:space="preserve">Програма економічного і соціального розвитку міста Лебедина на 2019 рік та наступні 2021-2021програмні роки </t>
  </si>
  <si>
    <t xml:space="preserve">Програма економічного і соціального розвитку міста Лебедина на 2019 рік та наступні 2021-2021програмні роки (ноутбук ) </t>
  </si>
  <si>
    <t>Програма економічного і соціального розвитку міста Лебедина на 2019 рік та наступні 2021-2021програмні роки (придбання музичних інструментів)</t>
  </si>
  <si>
    <t>Програма економічного і соціального розвитку міста Лебедина на 2019 рік та наступні 2021-2021програмні роки (реконструкція системи газопостачання)</t>
  </si>
  <si>
    <t>Програма економічного і соціального розвитку міста Лебедина на 2019 рік та наступні 2021-2021програмні роки (влаштування підлоги з плит OSPза адресою Сумська обл.,м.Лебедин ,вул. Кобижча,+ придбання активно акустичної системи (в кількості 2-ох одиниць), мікрофонного кабелю та аудіо комплекту- 52,297 тис.грн. )</t>
  </si>
  <si>
    <t xml:space="preserve">Комплексна програма реформування і розвитку ЖКГ, енергозбереження та охорони навколишнього природного середовища м. Лебедин на 2020 рік </t>
  </si>
  <si>
    <t>рішення від 21.12.2018 № 752-МР</t>
  </si>
  <si>
    <t>рішення від 31.01.2017 № 304-МР</t>
  </si>
  <si>
    <t>проект рішення</t>
  </si>
  <si>
    <t>1216012</t>
  </si>
  <si>
    <t>Забезпечення діяльності з виробництва, транспортування, постачання теплової енергії</t>
  </si>
  <si>
    <t>1216013</t>
  </si>
  <si>
    <t>Забезпечення діяльності водопровідно-каналізаційного господарства</t>
  </si>
  <si>
    <t>восьмого скликання</t>
  </si>
  <si>
    <t>0421</t>
  </si>
  <si>
    <t>Здійснення  заходів із землеустрою</t>
  </si>
  <si>
    <t>“Міська програма соціального захисту населення на 2017-2021 роки”(санаторно курортне лікування 181,9тис.грн та одноразовий проїзд уч. ліквідації аварії на ЧАЕС - 3,0 тис.грн)</t>
  </si>
  <si>
    <t>0218130</t>
  </si>
  <si>
    <t>Забезпечення діяльності місцевої пожежної охорони</t>
  </si>
  <si>
    <t>0212010</t>
  </si>
  <si>
    <t>Багатопрофільна стаціонарна медична допомога населенню</t>
  </si>
  <si>
    <t>0731</t>
  </si>
  <si>
    <t>Програма економічного і соціального розвитку Лебединської міської територіальної громади на 2019 рік та наступні 2020-2021 програмні роки  (медогляди призовників - 140,0тис.гривень)</t>
  </si>
  <si>
    <t xml:space="preserve">Програма економічного і соціального розвитку Лебединської міської територіальної громади на 2019 рік та наступні 2020-2021 програмні роки </t>
  </si>
  <si>
    <t>Програма економічного і соціального розвитку Лебединської міської територіальної громади на 2019 рік та наступні 2020-2021 програмні роки (висвітлення діяльності міської ради, її виконавчого комітету, посадових осіб та депутатів у засобах масової інформації)</t>
  </si>
  <si>
    <t>Програма економічного і соціального розвиткуЛебединської міської територіальної громади на 2019 рік та наступні 2020-2021 програмні роки (підготовку медичних кадрів-201,9 тис.грн, пронгама "Антигепатит" - 9,5тис.гривень,  програму розвитку репер фузійної, кардіохірургічної та реабілітаційної допомоги 8,0 тис. гривень. )</t>
  </si>
  <si>
    <t xml:space="preserve">Програма економічного і соціального розвитку Лебединської міської територіальної громади на 2019 рік та наступні 2020-2021 програмні роки (матеріальний резерв) </t>
  </si>
  <si>
    <t xml:space="preserve">Програма економічного і соціального розвитку Лебединської міської територіальної громади на 2019 рік та наступні 2020-2021програмні роки </t>
  </si>
  <si>
    <t xml:space="preserve">Комплексна програма реформування і розвитку ЖКГ, енергозбереження та охорони навколишнього природного середовища м. Лебедин на 2021 рік </t>
  </si>
  <si>
    <t xml:space="preserve">Комплексна програма реформування і розвитку ЖКГ, енергозбереження та охорони навколишнього природного середовища м. Лебедин на 2021рік </t>
  </si>
  <si>
    <t>Дмитро КОВАЛЕНКО</t>
  </si>
  <si>
    <t>3718710</t>
  </si>
  <si>
    <t>8710</t>
  </si>
  <si>
    <t>Резервний фонд місцевого бюджету</t>
  </si>
  <si>
    <t>0611021</t>
  </si>
  <si>
    <t>1021</t>
  </si>
  <si>
    <t>Надання загальної середньої освіти закладами загальної середньої освіти</t>
  </si>
  <si>
    <t>0611142</t>
  </si>
  <si>
    <t>1142</t>
  </si>
  <si>
    <t xml:space="preserve">Програма економічного і соціального розвитку Лебединської міської територіальної громади  на 2019 рік та наступні 2020-2021 програмні роки ( заходи -12,9тис.гривень) 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</si>
  <si>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</si>
  <si>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</si>
  <si>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</si>
  <si>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</si>
  <si>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Програма економічного і соціального розвитку Лебединської міської територіальної громади на 2019 рік та наступні 2020-2021 програмні роки (на придбання засобів психфізичного розвитку)</t>
  </si>
  <si>
    <t xml:space="preserve">Програма економічного і соціального розвитку Лебединської міської територіальної громади  на 2019 рік та наступні 2020-2021 програмні роки (НУШ держ бюджет - тис.грн., міський бюджет - 650,0 тис.грн.) </t>
  </si>
  <si>
    <t>Програма економічного і соціального розвиткуЛебединської міської територіальної громади на 2019 рік та наступні 2020-2021 програмні роки (есплуатаційно-технічне обслуговування апаратури та інших технічних засобів оповіщення та звязку цивільної оборони)</t>
  </si>
  <si>
    <t xml:space="preserve">Програма економічного і соціального розвитку Лебединської міської тегиторіальної громади на 2019 рік та наступні 2020-2021 програмні роки </t>
  </si>
  <si>
    <t>рішення від 28.12.2018 № 768-МР</t>
  </si>
  <si>
    <t>Програма економічного і соціального розвитку Лебединської міської територіальної громади на 2019 рік та наступні 2020-2021 програмні роки (громадський бюджет)</t>
  </si>
  <si>
    <t xml:space="preserve">Програма економічного і соціального розвитку Лебединської міської територіальної громади на 2019 рік та наступні 2020-2021 програмні роки  (Стипендії) </t>
  </si>
  <si>
    <t>Затверджено з урахуванням змін</t>
  </si>
  <si>
    <t>Зміни до додатку 5 до рішення сесії Лебединської міської ради від 22.12.2020 року № 42-МР «Про  бюджет Лебединської міської територіальної громади на 2021 рік»  "Розподіл витрат бюджету Лебединської міської територіальної громади на реалізацію місцевих/регіональних програм у 2021 році"</t>
  </si>
  <si>
    <t>2144</t>
  </si>
  <si>
    <t>0212113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</si>
  <si>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</si>
  <si>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</si>
  <si>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</si>
  <si>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0216030</t>
  </si>
  <si>
    <t>Комплекснарограма реформування і розвитку житлово-комунального господарства, енергозбереження та охорони навколишнього природного середовища Лебединської міської територіальної громади на 2021 рік</t>
  </si>
  <si>
    <t>рішення  від 22.12.2020 № 49-МР</t>
  </si>
  <si>
    <t>Рішення  від 22.12.2020 №49-МР</t>
  </si>
  <si>
    <t xml:space="preserve">Комплексна програма реформування і розвитку ЖКГ, енергозбереження та охорони навколишнього природного середовища Лебединської міської територіальної громади на  2021рік </t>
  </si>
  <si>
    <r>
      <t>Будівництво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об'єктів житлово-комунального господарства</t>
    </r>
  </si>
  <si>
    <t xml:space="preserve">Програма економічного і соціального розвитку Лебединської міської територіальної громади на 2019 рік та наступні 2020-2021 програмні роки(заходи державного та місцевого рівня - 58,8тис.гривень утримання профілактичного пункту с.Калюжні - 59,9тис.грн+ 9,0 тис. грн.) </t>
  </si>
  <si>
    <t>0810180</t>
  </si>
  <si>
    <t>Програма для забезпечення виконання управлінням праці та соціального захисту населення виконкому Лебединської міської ради рішень суду та пов'язаних із ними стягнень на 2021-2023 роки</t>
  </si>
  <si>
    <t>проект рішення  сесії</t>
  </si>
  <si>
    <t>0217130</t>
  </si>
  <si>
    <t>1010160</t>
  </si>
  <si>
    <t>Програма економічного і соціального розвитку Лебединської міської територіальної громади на 2019 рік та наступні 2020-2021 програмні роки (оснащення туристичного напрямку)</t>
  </si>
  <si>
    <t>0611061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</si>
  <si>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</si>
  <si>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</si>
  <si>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</si>
  <si>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0617321</t>
  </si>
  <si>
    <t>7321</t>
  </si>
  <si>
    <t>Будівництво освітніх установ та закладів</t>
  </si>
  <si>
    <t>Програма економічного і соціального розвитку Лебединської міської територіальної громади на 2019 рік та наступні 2020-2021 програмні роки (харчування 1-4 класів 1215,0 тис.грн., діти учасників АТО, переселенців -433,2 тис.грн.+ стипендії -48,0 тис.грн.)</t>
  </si>
  <si>
    <t>Програма економічного і соціального розвитку Лебединської міської територіальної громади на 2019 рік та наступні 2020-2021 програмні роки (305,0тис.грн мультимедійн.обладнання+ 158,5 тис.грнметал.пласт вікна їдальніЗОШ№1 +49,9тис.грн сантехніка для їдальні ЗОШ №3 + 46,2 тис. грн. електролічильники)</t>
  </si>
  <si>
    <t>0217461</t>
  </si>
  <si>
    <t>1216071</t>
  </si>
  <si>
    <t>6071</t>
  </si>
  <si>
    <t xml:space="preserve"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
</t>
  </si>
  <si>
    <t>Програма економічного і соціального розвитку міста Лебедина на 2019 рік та наступні 2020-2021програмні роки (Будівництво міні футбольного майданчикаіз штучним покриттям,  м. Лебедин, вул. Сумська,79)</t>
  </si>
  <si>
    <t>Додаток 5</t>
  </si>
  <si>
    <t>до рішення п'ятнадцятої</t>
  </si>
  <si>
    <t>1017540</t>
  </si>
  <si>
    <t>Реалізація заходів, спрямованих на підвищення доступності широкосмугового доступу до Інтернету в сільській місцевості</t>
  </si>
  <si>
    <t xml:space="preserve">Програма економічного і соціального розвитку Лебединської міської територіальної громади на 2019 рік та наступні 2020-2021 програмні роки   </t>
  </si>
  <si>
    <r>
      <t xml:space="preserve">Програма економічного і соціального розвитку Лебединської міської територіальної громади на 2019 рік та наступні 2020-2021 програмні роки (харчування діти уч АТО/ переселенці- 185,6тис.грн+15,0 </t>
    </r>
    <r>
      <rPr>
        <b/>
        <sz val="8"/>
        <rFont val="Times New Roman"/>
        <family val="1"/>
      </rPr>
      <t xml:space="preserve">-4,0 </t>
    </r>
    <r>
      <rPr>
        <sz val="8"/>
        <rFont val="Times New Roman"/>
        <family val="1"/>
      </rPr>
      <t>тис. грн.холодильник ДНЗ"Ромашка")</t>
    </r>
  </si>
  <si>
    <t>25 червня 2021 № 338-МР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</si>
</sst>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00"/>
    <numFmt numFmtId="194" formatCode="#,##0.0"/>
    <numFmt numFmtId="195" formatCode="#,##0.000"/>
    <numFmt numFmtId="196" formatCode="#,##0.0000"/>
    <numFmt numFmtId="197" formatCode="_-* #,##0.000_р_._-;\-* #,##0.000_р_._-;_-* &quot;-&quot;??_р_._-;_-@_-"/>
    <numFmt numFmtId="198" formatCode="#,##0.00000"/>
    <numFmt numFmtId="199" formatCode="_-* #,##0.0000_р_._-;\-* #,##0.0000_р_._-;_-* &quot;-&quot;??_р_._-;_-@_-"/>
    <numFmt numFmtId="200" formatCode="_-* #,##0.0_р_._-;\-* #,##0.0_р_._-;_-* &quot;-&quot;??_р_._-;_-@_-"/>
    <numFmt numFmtId="201" formatCode="_-* #,##0_р_._-;\-* #,##0_р_._-;_-* &quot;-&quot;??_р_._-;_-@_-"/>
    <numFmt numFmtId="202" formatCode="[$€-2]\ ###,000_);[Red]\([$€-2]\ ###,000\)"/>
  </numFmts>
  <fonts count="58">
    <font>
      <sz val="10"/>
      <name val="Times"/>
      <family val="0"/>
    </font>
    <font>
      <u val="single"/>
      <sz val="10"/>
      <color indexed="12"/>
      <name val="Times"/>
      <family val="0"/>
    </font>
    <font>
      <sz val="10"/>
      <name val="Arial Cyr"/>
      <family val="0"/>
    </font>
    <font>
      <u val="single"/>
      <sz val="10"/>
      <color indexed="36"/>
      <name val="Times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"/>
      <family val="0"/>
    </font>
    <font>
      <b/>
      <sz val="10"/>
      <name val="Arial Cyr"/>
      <family val="0"/>
    </font>
    <font>
      <sz val="12"/>
      <name val="Arial Cyr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2.5"/>
      <color indexed="8"/>
      <name val="Times New Roman"/>
      <family val="1"/>
    </font>
    <font>
      <sz val="8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.5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54">
      <alignment/>
      <protection/>
    </xf>
    <xf numFmtId="0" fontId="4" fillId="0" borderId="0" xfId="54" applyFont="1" applyAlignment="1">
      <alignment horizontal="right"/>
      <protection/>
    </xf>
    <xf numFmtId="0" fontId="10" fillId="0" borderId="0" xfId="0" applyFont="1" applyAlignment="1">
      <alignment/>
    </xf>
    <xf numFmtId="0" fontId="4" fillId="0" borderId="0" xfId="55" applyFont="1">
      <alignment/>
      <protection/>
    </xf>
    <xf numFmtId="0" fontId="11" fillId="0" borderId="0" xfId="54" applyFont="1" applyAlignment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/>
    </xf>
    <xf numFmtId="0" fontId="2" fillId="0" borderId="0" xfId="54" applyFont="1">
      <alignment/>
      <protection/>
    </xf>
    <xf numFmtId="3" fontId="2" fillId="0" borderId="0" xfId="54" applyNumberFormat="1">
      <alignment/>
      <protection/>
    </xf>
    <xf numFmtId="0" fontId="5" fillId="0" borderId="0" xfId="54" applyFont="1" applyAlignment="1">
      <alignment horizontal="center" wrapText="1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54" applyFont="1" applyAlignment="1">
      <alignment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>
      <alignment horizontal="center" wrapText="1"/>
      <protection/>
    </xf>
    <xf numFmtId="0" fontId="13" fillId="0" borderId="11" xfId="0" applyFont="1" applyBorder="1" applyAlignment="1">
      <alignment horizontal="center" vertical="center" wrapText="1"/>
    </xf>
    <xf numFmtId="0" fontId="6" fillId="0" borderId="12" xfId="54" applyFont="1" applyBorder="1" applyAlignment="1">
      <alignment horizontal="center" wrapText="1"/>
      <protection/>
    </xf>
    <xf numFmtId="0" fontId="6" fillId="0" borderId="13" xfId="54" applyFont="1" applyBorder="1" applyAlignment="1">
      <alignment horizontal="center" wrapText="1"/>
      <protection/>
    </xf>
    <xf numFmtId="0" fontId="6" fillId="0" borderId="0" xfId="0" applyFont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54" applyNumberFormat="1" applyFont="1" applyAlignment="1">
      <alignment horizontal="center" wrapText="1"/>
      <protection/>
    </xf>
    <xf numFmtId="0" fontId="5" fillId="0" borderId="0" xfId="54" applyNumberFormat="1" applyFont="1" applyAlignment="1">
      <alignment wrapText="1"/>
      <protection/>
    </xf>
    <xf numFmtId="0" fontId="6" fillId="0" borderId="10" xfId="54" applyFont="1" applyBorder="1" applyAlignment="1">
      <alignment horizontal="center"/>
      <protection/>
    </xf>
    <xf numFmtId="0" fontId="9" fillId="0" borderId="10" xfId="54" applyFont="1" applyBorder="1">
      <alignment/>
      <protection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 quotePrefix="1">
      <alignment vertical="center" wrapText="1"/>
    </xf>
    <xf numFmtId="0" fontId="16" fillId="0" borderId="10" xfId="54" applyFont="1" applyFill="1" applyBorder="1">
      <alignment/>
      <protection/>
    </xf>
    <xf numFmtId="3" fontId="15" fillId="0" borderId="10" xfId="54" applyNumberFormat="1" applyFont="1" applyFill="1" applyBorder="1" applyAlignment="1">
      <alignment horizontal="right" wrapText="1"/>
      <protection/>
    </xf>
    <xf numFmtId="0" fontId="16" fillId="0" borderId="10" xfId="54" applyFont="1" applyFill="1" applyBorder="1" applyAlignment="1">
      <alignment horizontal="left" vertical="top" wrapText="1"/>
      <protection/>
    </xf>
    <xf numFmtId="0" fontId="16" fillId="0" borderId="10" xfId="53" applyFont="1" applyFill="1" applyBorder="1" applyAlignment="1" quotePrefix="1">
      <alignment horizontal="center" vertical="center" wrapText="1"/>
      <protection/>
    </xf>
    <xf numFmtId="2" fontId="16" fillId="0" borderId="10" xfId="53" applyNumberFormat="1" applyFont="1" applyFill="1" applyBorder="1" applyAlignment="1" quotePrefix="1">
      <alignment horizontal="center" vertical="center" wrapText="1"/>
      <protection/>
    </xf>
    <xf numFmtId="2" fontId="16" fillId="0" borderId="10" xfId="53" applyNumberFormat="1" applyFont="1" applyFill="1" applyBorder="1" applyAlignment="1" quotePrefix="1">
      <alignment vertical="center" wrapText="1"/>
      <protection/>
    </xf>
    <xf numFmtId="0" fontId="16" fillId="0" borderId="10" xfId="0" applyFont="1" applyFill="1" applyBorder="1" applyAlignment="1">
      <alignment wrapText="1"/>
    </xf>
    <xf numFmtId="3" fontId="16" fillId="0" borderId="10" xfId="54" applyNumberFormat="1" applyFont="1" applyFill="1" applyBorder="1" applyAlignment="1">
      <alignment horizontal="right" wrapText="1"/>
      <protection/>
    </xf>
    <xf numFmtId="3" fontId="16" fillId="0" borderId="14" xfId="54" applyNumberFormat="1" applyFont="1" applyFill="1" applyBorder="1" applyAlignment="1">
      <alignment horizontal="right" wrapText="1"/>
      <protection/>
    </xf>
    <xf numFmtId="4" fontId="16" fillId="0" borderId="10" xfId="54" applyNumberFormat="1" applyFont="1" applyBorder="1">
      <alignment/>
      <protection/>
    </xf>
    <xf numFmtId="4" fontId="15" fillId="0" borderId="10" xfId="54" applyNumberFormat="1" applyFont="1" applyBorder="1">
      <alignment/>
      <protection/>
    </xf>
    <xf numFmtId="0" fontId="15" fillId="0" borderId="10" xfId="54" applyFont="1" applyBorder="1">
      <alignment/>
      <protection/>
    </xf>
    <xf numFmtId="0" fontId="16" fillId="0" borderId="10" xfId="54" applyFont="1" applyBorder="1">
      <alignment/>
      <protection/>
    </xf>
    <xf numFmtId="0" fontId="16" fillId="0" borderId="10" xfId="53" applyFont="1" applyBorder="1" applyAlignment="1" quotePrefix="1">
      <alignment horizontal="center" vertical="center" wrapText="1"/>
      <protection/>
    </xf>
    <xf numFmtId="2" fontId="16" fillId="0" borderId="10" xfId="53" applyNumberFormat="1" applyFont="1" applyBorder="1" applyAlignment="1" quotePrefix="1">
      <alignment horizontal="center" vertical="center" wrapText="1"/>
      <protection/>
    </xf>
    <xf numFmtId="2" fontId="16" fillId="0" borderId="10" xfId="0" applyNumberFormat="1" applyFont="1" applyBorder="1" applyAlignment="1" quotePrefix="1">
      <alignment vertical="center" wrapText="1"/>
    </xf>
    <xf numFmtId="0" fontId="16" fillId="0" borderId="10" xfId="0" applyFont="1" applyBorder="1" applyAlignment="1" quotePrefix="1">
      <alignment horizontal="center" vertical="center" wrapText="1"/>
    </xf>
    <xf numFmtId="2" fontId="16" fillId="0" borderId="10" xfId="0" applyNumberFormat="1" applyFont="1" applyFill="1" applyBorder="1" applyAlignment="1" quotePrefix="1">
      <alignment horizontal="center" vertical="center" wrapText="1"/>
    </xf>
    <xf numFmtId="0" fontId="16" fillId="33" borderId="10" xfId="54" applyFont="1" applyFill="1" applyBorder="1" applyAlignment="1">
      <alignment horizontal="left" vertical="top" wrapText="1"/>
      <protection/>
    </xf>
    <xf numFmtId="3" fontId="15" fillId="0" borderId="10" xfId="54" applyNumberFormat="1" applyFont="1" applyBorder="1">
      <alignment/>
      <protection/>
    </xf>
    <xf numFmtId="3" fontId="16" fillId="0" borderId="10" xfId="54" applyNumberFormat="1" applyFont="1" applyBorder="1">
      <alignment/>
      <protection/>
    </xf>
    <xf numFmtId="2" fontId="16" fillId="0" borderId="0" xfId="0" applyNumberFormat="1" applyFont="1" applyBorder="1" applyAlignment="1" quotePrefix="1">
      <alignment vertical="distributed" wrapText="1"/>
    </xf>
    <xf numFmtId="2" fontId="16" fillId="0" borderId="10" xfId="53" applyNumberFormat="1" applyFont="1" applyBorder="1" applyAlignment="1">
      <alignment vertical="center" wrapText="1"/>
      <protection/>
    </xf>
    <xf numFmtId="3" fontId="15" fillId="0" borderId="14" xfId="54" applyNumberFormat="1" applyFont="1" applyFill="1" applyBorder="1" applyAlignment="1">
      <alignment horizontal="right" wrapText="1"/>
      <protection/>
    </xf>
    <xf numFmtId="0" fontId="16" fillId="0" borderId="13" xfId="0" applyFont="1" applyBorder="1" applyAlignment="1">
      <alignment wrapText="1"/>
    </xf>
    <xf numFmtId="2" fontId="16" fillId="0" borderId="15" xfId="0" applyNumberFormat="1" applyFont="1" applyFill="1" applyBorder="1" applyAlignment="1" quotePrefix="1">
      <alignment horizontal="center" vertical="center" wrapText="1"/>
    </xf>
    <xf numFmtId="2" fontId="16" fillId="0" borderId="15" xfId="0" applyNumberFormat="1" applyFont="1" applyBorder="1" applyAlignment="1" quotePrefix="1">
      <alignment horizontal="center" vertical="center" wrapText="1"/>
    </xf>
    <xf numFmtId="0" fontId="16" fillId="0" borderId="10" xfId="0" applyFont="1" applyBorder="1" applyAlignment="1">
      <alignment wrapText="1"/>
    </xf>
    <xf numFmtId="0" fontId="16" fillId="0" borderId="13" xfId="0" applyFont="1" applyBorder="1" applyAlignment="1">
      <alignment horizontal="justify" wrapText="1"/>
    </xf>
    <xf numFmtId="0" fontId="16" fillId="0" borderId="10" xfId="0" applyFont="1" applyBorder="1" applyAlignment="1">
      <alignment horizontal="justify" wrapText="1"/>
    </xf>
    <xf numFmtId="3" fontId="15" fillId="33" borderId="10" xfId="54" applyNumberFormat="1" applyFont="1" applyFill="1" applyBorder="1" applyAlignment="1">
      <alignment horizontal="right" wrapText="1"/>
      <protection/>
    </xf>
    <xf numFmtId="2" fontId="16" fillId="0" borderId="10" xfId="53" applyNumberFormat="1" applyFont="1" applyBorder="1" applyAlignment="1" quotePrefix="1">
      <alignment vertical="center" wrapText="1"/>
      <protection/>
    </xf>
    <xf numFmtId="0" fontId="16" fillId="0" borderId="10" xfId="54" applyFont="1" applyFill="1" applyBorder="1" applyAlignment="1">
      <alignment horizontal="center" vertical="top" wrapText="1"/>
      <protection/>
    </xf>
    <xf numFmtId="0" fontId="18" fillId="0" borderId="11" xfId="0" applyFont="1" applyFill="1" applyBorder="1" applyAlignment="1">
      <alignment vertical="justify" wrapText="1" shrinkToFit="1"/>
    </xf>
    <xf numFmtId="2" fontId="16" fillId="0" borderId="10" xfId="0" applyNumberFormat="1" applyFont="1" applyBorder="1" applyAlignment="1" quotePrefix="1">
      <alignment horizontal="center" vertical="center" wrapText="1"/>
    </xf>
    <xf numFmtId="0" fontId="16" fillId="0" borderId="10" xfId="54" applyFont="1" applyBorder="1" applyAlignment="1">
      <alignment horizontal="center"/>
      <protection/>
    </xf>
    <xf numFmtId="49" fontId="16" fillId="0" borderId="10" xfId="54" applyNumberFormat="1" applyFont="1" applyFill="1" applyBorder="1" applyAlignment="1" quotePrefix="1">
      <alignment horizontal="center" wrapText="1"/>
      <protection/>
    </xf>
    <xf numFmtId="0" fontId="16" fillId="0" borderId="10" xfId="54" applyFont="1" applyFill="1" applyBorder="1" applyAlignment="1">
      <alignment horizontal="left" wrapText="1"/>
      <protection/>
    </xf>
    <xf numFmtId="0" fontId="16" fillId="0" borderId="10" xfId="0" applyFont="1" applyBorder="1" applyAlignment="1">
      <alignment horizontal="center" vertical="center" wrapText="1"/>
    </xf>
    <xf numFmtId="49" fontId="16" fillId="0" borderId="10" xfId="54" applyNumberFormat="1" applyFont="1" applyFill="1" applyBorder="1" applyAlignment="1">
      <alignment horizontal="center" wrapText="1"/>
      <protection/>
    </xf>
    <xf numFmtId="0" fontId="15" fillId="0" borderId="10" xfId="54" applyFont="1" applyFill="1" applyBorder="1" applyAlignment="1">
      <alignment horizontal="center" wrapText="1"/>
      <protection/>
    </xf>
    <xf numFmtId="0" fontId="16" fillId="0" borderId="10" xfId="54" applyFont="1" applyFill="1" applyBorder="1" applyAlignment="1">
      <alignment horizontal="center" wrapText="1"/>
      <protection/>
    </xf>
    <xf numFmtId="0" fontId="15" fillId="0" borderId="10" xfId="54" applyFont="1" applyBorder="1" applyAlignment="1">
      <alignment horizontal="center" wrapText="1"/>
      <protection/>
    </xf>
    <xf numFmtId="0" fontId="15" fillId="0" borderId="10" xfId="54" applyFont="1" applyBorder="1" applyAlignment="1">
      <alignment wrapText="1"/>
      <protection/>
    </xf>
    <xf numFmtId="0" fontId="19" fillId="0" borderId="10" xfId="0" applyFont="1" applyBorder="1" applyAlignment="1" quotePrefix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 quotePrefix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3" fontId="19" fillId="0" borderId="13" xfId="54" applyNumberFormat="1" applyFont="1" applyBorder="1" applyAlignment="1">
      <alignment wrapText="1"/>
      <protection/>
    </xf>
    <xf numFmtId="0" fontId="19" fillId="0" borderId="11" xfId="54" applyFont="1" applyBorder="1" applyAlignment="1">
      <alignment wrapText="1"/>
      <protection/>
    </xf>
    <xf numFmtId="3" fontId="19" fillId="0" borderId="10" xfId="54" applyNumberFormat="1" applyFont="1" applyBorder="1" applyAlignment="1">
      <alignment horizontal="right" wrapText="1"/>
      <protection/>
    </xf>
    <xf numFmtId="0" fontId="8" fillId="0" borderId="10" xfId="0" applyFont="1" applyFill="1" applyBorder="1" applyAlignment="1">
      <alignment wrapText="1"/>
    </xf>
    <xf numFmtId="2" fontId="16" fillId="0" borderId="10" xfId="53" applyNumberFormat="1" applyFont="1" applyFill="1" applyBorder="1" applyAlignment="1">
      <alignment vertical="center" wrapText="1"/>
      <protection/>
    </xf>
    <xf numFmtId="0" fontId="8" fillId="0" borderId="10" xfId="0" applyFont="1" applyBorder="1" applyAlignment="1" quotePrefix="1">
      <alignment horizontal="center" vertical="center" wrapText="1"/>
    </xf>
    <xf numFmtId="4" fontId="8" fillId="0" borderId="10" xfId="0" applyNumberFormat="1" applyFont="1" applyBorder="1" applyAlignment="1" quotePrefix="1">
      <alignment horizontal="center" vertical="center" wrapText="1"/>
    </xf>
    <xf numFmtId="4" fontId="8" fillId="0" borderId="10" xfId="0" applyNumberFormat="1" applyFont="1" applyBorder="1" applyAlignment="1" quotePrefix="1">
      <alignment vertical="center" wrapText="1"/>
    </xf>
    <xf numFmtId="2" fontId="16" fillId="0" borderId="10" xfId="0" applyNumberFormat="1" applyFont="1" applyBorder="1" applyAlignment="1">
      <alignment vertical="center" wrapText="1"/>
    </xf>
    <xf numFmtId="0" fontId="16" fillId="0" borderId="10" xfId="0" applyFont="1" applyFill="1" applyBorder="1" applyAlignment="1" quotePrefix="1">
      <alignment horizontal="center" vertical="center" wrapText="1"/>
    </xf>
    <xf numFmtId="2" fontId="16" fillId="0" borderId="10" xfId="0" applyNumberFormat="1" applyFont="1" applyFill="1" applyBorder="1" applyAlignment="1">
      <alignment vertical="center" wrapText="1"/>
    </xf>
    <xf numFmtId="0" fontId="16" fillId="33" borderId="10" xfId="0" applyFont="1" applyFill="1" applyBorder="1" applyAlignment="1">
      <alignment wrapText="1"/>
    </xf>
    <xf numFmtId="3" fontId="16" fillId="33" borderId="10" xfId="54" applyNumberFormat="1" applyFont="1" applyFill="1" applyBorder="1" applyAlignment="1">
      <alignment horizontal="right" wrapText="1"/>
      <protection/>
    </xf>
    <xf numFmtId="0" fontId="15" fillId="0" borderId="10" xfId="0" applyFont="1" applyFill="1" applyBorder="1" applyAlignment="1" quotePrefix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 quotePrefix="1">
      <alignment vertical="center" wrapText="1"/>
    </xf>
    <xf numFmtId="0" fontId="16" fillId="0" borderId="11" xfId="54" applyFont="1" applyFill="1" applyBorder="1" applyAlignment="1">
      <alignment horizontal="left" vertical="top" wrapText="1"/>
      <protection/>
    </xf>
    <xf numFmtId="3" fontId="16" fillId="0" borderId="11" xfId="54" applyNumberFormat="1" applyFont="1" applyFill="1" applyBorder="1" applyAlignment="1">
      <alignment horizontal="right" wrapText="1"/>
      <protection/>
    </xf>
    <xf numFmtId="4" fontId="15" fillId="0" borderId="10" xfId="54" applyNumberFormat="1" applyFont="1" applyFill="1" applyBorder="1" applyAlignment="1">
      <alignment horizontal="right" wrapText="1"/>
      <protection/>
    </xf>
    <xf numFmtId="4" fontId="15" fillId="0" borderId="11" xfId="54" applyNumberFormat="1" applyFont="1" applyFill="1" applyBorder="1" applyAlignment="1">
      <alignment horizontal="right" wrapText="1"/>
      <protection/>
    </xf>
    <xf numFmtId="4" fontId="15" fillId="0" borderId="14" xfId="54" applyNumberFormat="1" applyFont="1" applyFill="1" applyBorder="1" applyAlignment="1">
      <alignment horizontal="right" wrapText="1"/>
      <protection/>
    </xf>
    <xf numFmtId="4" fontId="16" fillId="0" borderId="10" xfId="54" applyNumberFormat="1" applyFont="1" applyFill="1" applyBorder="1" applyAlignment="1">
      <alignment horizontal="right" wrapText="1"/>
      <protection/>
    </xf>
    <xf numFmtId="4" fontId="16" fillId="0" borderId="11" xfId="54" applyNumberFormat="1" applyFont="1" applyFill="1" applyBorder="1" applyAlignment="1">
      <alignment horizontal="right" wrapText="1"/>
      <protection/>
    </xf>
    <xf numFmtId="4" fontId="16" fillId="0" borderId="14" xfId="54" applyNumberFormat="1" applyFont="1" applyFill="1" applyBorder="1" applyAlignment="1">
      <alignment horizontal="right" wrapText="1"/>
      <protection/>
    </xf>
    <xf numFmtId="4" fontId="8" fillId="0" borderId="10" xfId="0" applyNumberFormat="1" applyFont="1" applyBorder="1" applyAlignment="1">
      <alignment vertical="center" wrapText="1"/>
    </xf>
    <xf numFmtId="0" fontId="20" fillId="0" borderId="10" xfId="54" applyFont="1" applyBorder="1">
      <alignment/>
      <protection/>
    </xf>
    <xf numFmtId="0" fontId="16" fillId="0" borderId="0" xfId="0" applyFont="1" applyFill="1" applyAlignment="1">
      <alignment wrapText="1"/>
    </xf>
    <xf numFmtId="0" fontId="8" fillId="0" borderId="10" xfId="0" applyFont="1" applyFill="1" applyBorder="1" applyAlignment="1" quotePrefix="1">
      <alignment horizontal="center" vertical="center" wrapText="1"/>
    </xf>
    <xf numFmtId="2" fontId="8" fillId="0" borderId="10" xfId="0" applyNumberFormat="1" applyFont="1" applyFill="1" applyBorder="1" applyAlignment="1" quotePrefix="1">
      <alignment horizontal="center" vertical="center" wrapText="1"/>
    </xf>
    <xf numFmtId="2" fontId="8" fillId="0" borderId="10" xfId="0" applyNumberFormat="1" applyFont="1" applyFill="1" applyBorder="1" applyAlignment="1" quotePrefix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0" xfId="0" applyFont="1" applyAlignment="1">
      <alignment wrapText="1"/>
    </xf>
    <xf numFmtId="1" fontId="16" fillId="0" borderId="10" xfId="0" applyNumberFormat="1" applyFont="1" applyBorder="1" applyAlignment="1" quotePrefix="1">
      <alignment horizontal="center" vertical="center" wrapText="1"/>
    </xf>
    <xf numFmtId="0" fontId="16" fillId="0" borderId="15" xfId="0" applyFont="1" applyBorder="1" applyAlignment="1" quotePrefix="1">
      <alignment horizontal="center" vertical="center" wrapText="1"/>
    </xf>
    <xf numFmtId="2" fontId="16" fillId="0" borderId="16" xfId="0" applyNumberFormat="1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wrapText="1"/>
    </xf>
    <xf numFmtId="0" fontId="22" fillId="0" borderId="0" xfId="0" applyFont="1" applyAlignment="1">
      <alignment wrapText="1"/>
    </xf>
    <xf numFmtId="4" fontId="16" fillId="33" borderId="10" xfId="54" applyNumberFormat="1" applyFont="1" applyFill="1" applyBorder="1">
      <alignment/>
      <protection/>
    </xf>
    <xf numFmtId="0" fontId="8" fillId="33" borderId="10" xfId="0" applyFont="1" applyFill="1" applyBorder="1" applyAlignment="1" quotePrefix="1">
      <alignment horizontal="center" vertical="center" wrapText="1"/>
    </xf>
    <xf numFmtId="4" fontId="8" fillId="33" borderId="10" xfId="0" applyNumberFormat="1" applyFont="1" applyFill="1" applyBorder="1" applyAlignment="1" quotePrefix="1">
      <alignment horizontal="center" vertical="center" wrapText="1"/>
    </xf>
    <xf numFmtId="4" fontId="8" fillId="33" borderId="10" xfId="0" applyNumberFormat="1" applyFont="1" applyFill="1" applyBorder="1" applyAlignment="1" quotePrefix="1">
      <alignment vertical="center" wrapText="1"/>
    </xf>
    <xf numFmtId="0" fontId="21" fillId="0" borderId="0" xfId="0" applyFont="1" applyAlignment="1">
      <alignment vertical="center" wrapText="1"/>
    </xf>
    <xf numFmtId="0" fontId="16" fillId="34" borderId="10" xfId="0" applyFont="1" applyFill="1" applyBorder="1" applyAlignment="1">
      <alignment wrapText="1"/>
    </xf>
    <xf numFmtId="0" fontId="16" fillId="33" borderId="10" xfId="0" applyFont="1" applyFill="1" applyBorder="1" applyAlignment="1" quotePrefix="1">
      <alignment horizontal="center" vertical="center" wrapText="1"/>
    </xf>
    <xf numFmtId="4" fontId="16" fillId="33" borderId="10" xfId="0" applyNumberFormat="1" applyFont="1" applyFill="1" applyBorder="1" applyAlignment="1" quotePrefix="1">
      <alignment horizontal="center" vertical="center" wrapText="1"/>
    </xf>
    <xf numFmtId="49" fontId="16" fillId="33" borderId="10" xfId="0" applyNumberFormat="1" applyFont="1" applyFill="1" applyBorder="1" applyAlignment="1" quotePrefix="1">
      <alignment horizontal="center" vertical="center" wrapText="1"/>
    </xf>
    <xf numFmtId="0" fontId="16" fillId="0" borderId="10" xfId="0" applyFont="1" applyBorder="1" applyAlignment="1">
      <alignment horizontal="justify" vertical="top" wrapText="1"/>
    </xf>
    <xf numFmtId="4" fontId="16" fillId="33" borderId="10" xfId="0" applyNumberFormat="1" applyFont="1" applyFill="1" applyBorder="1" applyAlignment="1" quotePrefix="1">
      <alignment vertical="center" wrapText="1"/>
    </xf>
    <xf numFmtId="0" fontId="57" fillId="0" borderId="0" xfId="0" applyFont="1" applyAlignment="1">
      <alignment horizontal="left" vertical="center" wrapText="1"/>
    </xf>
    <xf numFmtId="0" fontId="5" fillId="0" borderId="0" xfId="54" applyNumberFormat="1" applyFont="1" applyAlignment="1">
      <alignment horizontal="center" wrapText="1"/>
      <protection/>
    </xf>
    <xf numFmtId="0" fontId="15" fillId="0" borderId="10" xfId="54" applyFont="1" applyBorder="1" applyAlignment="1">
      <alignment horizontal="center" wrapText="1"/>
      <protection/>
    </xf>
    <xf numFmtId="0" fontId="15" fillId="0" borderId="10" xfId="54" applyFont="1" applyBorder="1" applyAlignment="1">
      <alignment horizontal="center"/>
      <protection/>
    </xf>
    <xf numFmtId="0" fontId="0" fillId="0" borderId="17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_7" xfId="53"/>
    <cellStyle name="Обычный_Книга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2"/>
  <sheetViews>
    <sheetView tabSelected="1" zoomScale="120" zoomScaleNormal="120" zoomScalePageLayoutView="0" workbookViewId="0" topLeftCell="A78">
      <selection activeCell="A6" sqref="A6:Z6"/>
    </sheetView>
  </sheetViews>
  <sheetFormatPr defaultColWidth="8.875" defaultRowHeight="12.75"/>
  <cols>
    <col min="1" max="1" width="8.125" style="1" customWidth="1"/>
    <col min="2" max="2" width="6.875" style="1" customWidth="1"/>
    <col min="3" max="3" width="5.50390625" style="1" customWidth="1"/>
    <col min="4" max="4" width="30.875" style="1" customWidth="1"/>
    <col min="5" max="5" width="26.875" style="1" customWidth="1"/>
    <col min="6" max="6" width="10.00390625" style="1" customWidth="1"/>
    <col min="7" max="7" width="13.00390625" style="1" customWidth="1"/>
    <col min="8" max="8" width="10.50390625" style="1" customWidth="1"/>
    <col min="9" max="9" width="11.875" style="1" customWidth="1"/>
    <col min="10" max="10" width="9.375" style="1" customWidth="1"/>
    <col min="11" max="11" width="13.50390625" style="1" hidden="1" customWidth="1"/>
    <col min="12" max="12" width="13.375" style="1" hidden="1" customWidth="1"/>
    <col min="13" max="13" width="13.50390625" style="1" hidden="1" customWidth="1"/>
    <col min="14" max="14" width="13.375" style="1" hidden="1" customWidth="1"/>
    <col min="15" max="15" width="17.00390625" style="1" hidden="1" customWidth="1"/>
    <col min="16" max="16" width="17.625" style="1" hidden="1" customWidth="1"/>
    <col min="17" max="17" width="16.625" style="1" hidden="1" customWidth="1"/>
    <col min="18" max="18" width="16.125" style="1" hidden="1" customWidth="1"/>
    <col min="19" max="19" width="10.375" style="1" customWidth="1"/>
    <col min="20" max="20" width="10.50390625" style="1" customWidth="1"/>
    <col min="21" max="21" width="10.125" style="1" customWidth="1"/>
    <col min="22" max="22" width="9.625" style="1" customWidth="1"/>
    <col min="23" max="23" width="13.375" style="1" customWidth="1"/>
    <col min="24" max="25" width="12.125" style="1" customWidth="1"/>
    <col min="26" max="26" width="9.00390625" style="1" customWidth="1"/>
    <col min="27" max="16384" width="8.875" style="1" customWidth="1"/>
  </cols>
  <sheetData>
    <row r="1" spans="7:24" ht="12.75">
      <c r="G1"/>
      <c r="J1" s="5"/>
      <c r="T1" s="4"/>
      <c r="X1" t="s">
        <v>274</v>
      </c>
    </row>
    <row r="2" spans="7:24" ht="12.75">
      <c r="G2" s="23"/>
      <c r="J2" s="14"/>
      <c r="T2" s="6"/>
      <c r="X2" s="23" t="s">
        <v>275</v>
      </c>
    </row>
    <row r="3" spans="7:24" ht="12.75">
      <c r="G3" s="23"/>
      <c r="J3" s="14"/>
      <c r="T3" s="6"/>
      <c r="X3" s="23" t="s">
        <v>142</v>
      </c>
    </row>
    <row r="4" spans="7:24" ht="12.75">
      <c r="G4"/>
      <c r="J4" s="15"/>
      <c r="T4" s="7"/>
      <c r="X4" t="s">
        <v>202</v>
      </c>
    </row>
    <row r="5" spans="3:24" ht="12.75">
      <c r="C5" s="2"/>
      <c r="G5"/>
      <c r="J5" s="9"/>
      <c r="T5" s="8"/>
      <c r="X5" t="s">
        <v>280</v>
      </c>
    </row>
    <row r="6" spans="1:26" ht="44.25" customHeight="1">
      <c r="A6" s="136" t="s">
        <v>241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</row>
    <row r="7" spans="1:25" ht="16.5" customHeight="1">
      <c r="A7" s="140">
        <v>18543000000</v>
      </c>
      <c r="B7" s="140"/>
      <c r="C7" s="28"/>
      <c r="D7" s="28"/>
      <c r="E7" s="28"/>
      <c r="F7" s="28"/>
      <c r="G7" s="28"/>
      <c r="H7" s="28"/>
      <c r="I7" s="28"/>
      <c r="K7" s="29"/>
      <c r="L7" s="29"/>
      <c r="M7" s="29"/>
      <c r="N7" s="29"/>
      <c r="O7" s="29"/>
      <c r="P7" s="29"/>
      <c r="Q7" s="29"/>
      <c r="R7" s="16"/>
      <c r="S7" s="16"/>
      <c r="T7" s="16"/>
      <c r="U7" s="16"/>
      <c r="V7" s="16"/>
      <c r="Y7" s="2" t="s">
        <v>185</v>
      </c>
    </row>
    <row r="8" spans="1:22" ht="15" customHeight="1">
      <c r="A8" s="139" t="s">
        <v>184</v>
      </c>
      <c r="B8" s="139"/>
      <c r="C8" s="11"/>
      <c r="D8" s="11"/>
      <c r="E8" s="11"/>
      <c r="F8" s="11"/>
      <c r="G8" s="11"/>
      <c r="H8" s="11"/>
      <c r="I8" s="11"/>
      <c r="J8" s="16"/>
      <c r="K8" s="16"/>
      <c r="L8" s="16"/>
      <c r="M8" s="16"/>
      <c r="N8" s="16"/>
      <c r="O8" s="16"/>
      <c r="P8" s="16"/>
      <c r="R8" s="16"/>
      <c r="S8" s="16"/>
      <c r="T8" s="16"/>
      <c r="U8" s="16"/>
      <c r="V8" s="16"/>
    </row>
    <row r="9" spans="1:26" ht="19.5" customHeight="1">
      <c r="A9" s="141" t="s">
        <v>132</v>
      </c>
      <c r="B9" s="141" t="s">
        <v>133</v>
      </c>
      <c r="C9" s="141" t="s">
        <v>134</v>
      </c>
      <c r="D9" s="141" t="s">
        <v>186</v>
      </c>
      <c r="E9" s="143" t="s">
        <v>187</v>
      </c>
      <c r="F9" s="137" t="s">
        <v>131</v>
      </c>
      <c r="G9" s="137" t="s">
        <v>147</v>
      </c>
      <c r="H9" s="137"/>
      <c r="I9" s="137"/>
      <c r="J9" s="137"/>
      <c r="K9" s="138" t="s">
        <v>148</v>
      </c>
      <c r="L9" s="138"/>
      <c r="M9" s="138"/>
      <c r="N9" s="138"/>
      <c r="O9" s="138" t="s">
        <v>149</v>
      </c>
      <c r="P9" s="138"/>
      <c r="Q9" s="138"/>
      <c r="R9" s="138"/>
      <c r="S9" s="137" t="s">
        <v>148</v>
      </c>
      <c r="T9" s="137"/>
      <c r="U9" s="137"/>
      <c r="V9" s="137"/>
      <c r="W9" s="137" t="s">
        <v>240</v>
      </c>
      <c r="X9" s="137"/>
      <c r="Y9" s="137"/>
      <c r="Z9" s="137"/>
    </row>
    <row r="10" spans="1:26" ht="30.75" customHeight="1">
      <c r="A10" s="141"/>
      <c r="B10" s="141"/>
      <c r="C10" s="141"/>
      <c r="D10" s="141"/>
      <c r="E10" s="143"/>
      <c r="F10" s="137"/>
      <c r="G10" s="137" t="s">
        <v>128</v>
      </c>
      <c r="H10" s="137" t="s">
        <v>8</v>
      </c>
      <c r="I10" s="138" t="s">
        <v>9</v>
      </c>
      <c r="J10" s="138"/>
      <c r="K10" s="137" t="s">
        <v>128</v>
      </c>
      <c r="L10" s="137" t="s">
        <v>8</v>
      </c>
      <c r="M10" s="138" t="s">
        <v>9</v>
      </c>
      <c r="N10" s="138"/>
      <c r="O10" s="137" t="s">
        <v>128</v>
      </c>
      <c r="P10" s="137" t="s">
        <v>8</v>
      </c>
      <c r="Q10" s="138" t="s">
        <v>9</v>
      </c>
      <c r="R10" s="138"/>
      <c r="S10" s="137" t="s">
        <v>128</v>
      </c>
      <c r="T10" s="137" t="s">
        <v>8</v>
      </c>
      <c r="U10" s="138" t="s">
        <v>9</v>
      </c>
      <c r="V10" s="138"/>
      <c r="W10" s="137" t="s">
        <v>128</v>
      </c>
      <c r="X10" s="137" t="s">
        <v>8</v>
      </c>
      <c r="Y10" s="138" t="s">
        <v>9</v>
      </c>
      <c r="Z10" s="138"/>
    </row>
    <row r="11" spans="1:26" ht="64.5" customHeight="1">
      <c r="A11" s="141"/>
      <c r="B11" s="141"/>
      <c r="C11" s="141"/>
      <c r="D11" s="141"/>
      <c r="E11" s="143"/>
      <c r="F11" s="137"/>
      <c r="G11" s="137"/>
      <c r="H11" s="137"/>
      <c r="I11" s="78" t="s">
        <v>129</v>
      </c>
      <c r="J11" s="79" t="s">
        <v>130</v>
      </c>
      <c r="K11" s="137"/>
      <c r="L11" s="137"/>
      <c r="M11" s="78" t="s">
        <v>129</v>
      </c>
      <c r="N11" s="79" t="s">
        <v>130</v>
      </c>
      <c r="O11" s="137"/>
      <c r="P11" s="137"/>
      <c r="Q11" s="78" t="s">
        <v>129</v>
      </c>
      <c r="R11" s="79" t="s">
        <v>130</v>
      </c>
      <c r="S11" s="137"/>
      <c r="T11" s="137"/>
      <c r="U11" s="78" t="s">
        <v>129</v>
      </c>
      <c r="V11" s="79" t="s">
        <v>130</v>
      </c>
      <c r="W11" s="137"/>
      <c r="X11" s="137"/>
      <c r="Y11" s="78" t="s">
        <v>129</v>
      </c>
      <c r="Z11" s="79" t="s">
        <v>130</v>
      </c>
    </row>
    <row r="12" spans="1:26" ht="18" customHeight="1">
      <c r="A12" s="17">
        <v>1</v>
      </c>
      <c r="B12" s="17">
        <v>2</v>
      </c>
      <c r="C12" s="17">
        <v>3</v>
      </c>
      <c r="D12" s="17">
        <v>4</v>
      </c>
      <c r="E12" s="19">
        <v>5</v>
      </c>
      <c r="F12" s="20">
        <v>6</v>
      </c>
      <c r="G12" s="21">
        <v>7</v>
      </c>
      <c r="H12" s="21">
        <v>8</v>
      </c>
      <c r="I12" s="18">
        <v>9</v>
      </c>
      <c r="J12" s="18">
        <v>10</v>
      </c>
      <c r="K12" s="21">
        <v>7</v>
      </c>
      <c r="L12" s="21">
        <v>8</v>
      </c>
      <c r="M12" s="18">
        <v>9</v>
      </c>
      <c r="N12" s="18">
        <v>10</v>
      </c>
      <c r="O12" s="21">
        <v>7</v>
      </c>
      <c r="P12" s="21">
        <v>8</v>
      </c>
      <c r="Q12" s="18">
        <v>9</v>
      </c>
      <c r="R12" s="18">
        <v>10</v>
      </c>
      <c r="S12" s="30">
        <v>11</v>
      </c>
      <c r="T12" s="30">
        <v>12</v>
      </c>
      <c r="U12" s="30">
        <v>13</v>
      </c>
      <c r="V12" s="30">
        <v>14</v>
      </c>
      <c r="W12" s="31">
        <v>15</v>
      </c>
      <c r="X12" s="31">
        <v>16</v>
      </c>
      <c r="Y12" s="31">
        <v>17</v>
      </c>
      <c r="Z12" s="31">
        <v>18</v>
      </c>
    </row>
    <row r="13" spans="1:26" ht="26.25" customHeight="1">
      <c r="A13" s="80" t="s">
        <v>111</v>
      </c>
      <c r="B13" s="81"/>
      <c r="C13" s="82"/>
      <c r="D13" s="83" t="s">
        <v>10</v>
      </c>
      <c r="E13" s="84"/>
      <c r="F13" s="85"/>
      <c r="G13" s="86">
        <f aca="true" t="shared" si="0" ref="G13:Z13">G14</f>
        <v>5337565</v>
      </c>
      <c r="H13" s="86">
        <f t="shared" si="0"/>
        <v>4855561</v>
      </c>
      <c r="I13" s="86">
        <f t="shared" si="0"/>
        <v>482004</v>
      </c>
      <c r="J13" s="86">
        <f t="shared" si="0"/>
        <v>443004</v>
      </c>
      <c r="K13" s="86">
        <f t="shared" si="0"/>
        <v>0</v>
      </c>
      <c r="L13" s="86">
        <f t="shared" si="0"/>
        <v>0</v>
      </c>
      <c r="M13" s="86">
        <f t="shared" si="0"/>
        <v>0</v>
      </c>
      <c r="N13" s="86">
        <f t="shared" si="0"/>
        <v>0</v>
      </c>
      <c r="O13" s="86">
        <f t="shared" si="0"/>
        <v>1922041</v>
      </c>
      <c r="P13" s="86">
        <f t="shared" si="0"/>
        <v>1922041</v>
      </c>
      <c r="Q13" s="86">
        <f t="shared" si="0"/>
        <v>0</v>
      </c>
      <c r="R13" s="86">
        <f t="shared" si="0"/>
        <v>0</v>
      </c>
      <c r="S13" s="86">
        <f t="shared" si="0"/>
        <v>450000</v>
      </c>
      <c r="T13" s="86">
        <f t="shared" si="0"/>
        <v>450000</v>
      </c>
      <c r="U13" s="86">
        <f t="shared" si="0"/>
        <v>0</v>
      </c>
      <c r="V13" s="86">
        <f t="shared" si="0"/>
        <v>0</v>
      </c>
      <c r="W13" s="86">
        <f t="shared" si="0"/>
        <v>5787565</v>
      </c>
      <c r="X13" s="86">
        <f t="shared" si="0"/>
        <v>5305561</v>
      </c>
      <c r="Y13" s="86">
        <f t="shared" si="0"/>
        <v>482004</v>
      </c>
      <c r="Z13" s="86">
        <f t="shared" si="0"/>
        <v>443004</v>
      </c>
    </row>
    <row r="14" spans="1:26" ht="24" customHeight="1">
      <c r="A14" s="80" t="s">
        <v>112</v>
      </c>
      <c r="B14" s="81"/>
      <c r="C14" s="82"/>
      <c r="D14" s="83" t="s">
        <v>10</v>
      </c>
      <c r="E14" s="87"/>
      <c r="F14" s="87"/>
      <c r="G14" s="88">
        <f aca="true" t="shared" si="1" ref="G14:Z14">SUM(G15:G38)</f>
        <v>5337565</v>
      </c>
      <c r="H14" s="88">
        <f t="shared" si="1"/>
        <v>4855561</v>
      </c>
      <c r="I14" s="88">
        <f t="shared" si="1"/>
        <v>482004</v>
      </c>
      <c r="J14" s="88">
        <f t="shared" si="1"/>
        <v>443004</v>
      </c>
      <c r="K14" s="88">
        <f t="shared" si="1"/>
        <v>0</v>
      </c>
      <c r="L14" s="88">
        <f t="shared" si="1"/>
        <v>0</v>
      </c>
      <c r="M14" s="88">
        <f t="shared" si="1"/>
        <v>0</v>
      </c>
      <c r="N14" s="88">
        <f t="shared" si="1"/>
        <v>0</v>
      </c>
      <c r="O14" s="88">
        <f t="shared" si="1"/>
        <v>1922041</v>
      </c>
      <c r="P14" s="88">
        <f t="shared" si="1"/>
        <v>1922041</v>
      </c>
      <c r="Q14" s="88">
        <f t="shared" si="1"/>
        <v>0</v>
      </c>
      <c r="R14" s="88">
        <f t="shared" si="1"/>
        <v>0</v>
      </c>
      <c r="S14" s="88">
        <f t="shared" si="1"/>
        <v>450000</v>
      </c>
      <c r="T14" s="88">
        <f t="shared" si="1"/>
        <v>450000</v>
      </c>
      <c r="U14" s="88">
        <f t="shared" si="1"/>
        <v>0</v>
      </c>
      <c r="V14" s="88">
        <f t="shared" si="1"/>
        <v>0</v>
      </c>
      <c r="W14" s="88">
        <f t="shared" si="1"/>
        <v>5787565</v>
      </c>
      <c r="X14" s="88">
        <f t="shared" si="1"/>
        <v>5305561</v>
      </c>
      <c r="Y14" s="88">
        <f t="shared" si="1"/>
        <v>482004</v>
      </c>
      <c r="Z14" s="88">
        <f t="shared" si="1"/>
        <v>443004</v>
      </c>
    </row>
    <row r="15" spans="1:26" ht="66.75" customHeight="1" hidden="1">
      <c r="A15" s="39" t="s">
        <v>51</v>
      </c>
      <c r="B15" s="39" t="s">
        <v>50</v>
      </c>
      <c r="C15" s="40" t="s">
        <v>17</v>
      </c>
      <c r="D15" s="41" t="s">
        <v>70</v>
      </c>
      <c r="E15" s="89" t="s">
        <v>213</v>
      </c>
      <c r="F15" s="42" t="s">
        <v>195</v>
      </c>
      <c r="G15" s="37">
        <f aca="true" t="shared" si="2" ref="G15:G38">H15+I15</f>
        <v>93050</v>
      </c>
      <c r="H15" s="43">
        <v>93050</v>
      </c>
      <c r="I15" s="59"/>
      <c r="J15" s="37"/>
      <c r="K15" s="37">
        <f aca="true" t="shared" si="3" ref="K15:K38">L15+M15</f>
        <v>0</v>
      </c>
      <c r="L15" s="43"/>
      <c r="M15" s="59"/>
      <c r="N15" s="37"/>
      <c r="O15" s="37">
        <f aca="true" t="shared" si="4" ref="O15:O37">P15+Q15</f>
        <v>93050</v>
      </c>
      <c r="P15" s="43">
        <f>H15+L15</f>
        <v>93050</v>
      </c>
      <c r="Q15" s="43">
        <f>I15+M15</f>
        <v>0</v>
      </c>
      <c r="R15" s="43">
        <f>J15+N15</f>
        <v>0</v>
      </c>
      <c r="S15" s="55">
        <f>T15+U15</f>
        <v>0</v>
      </c>
      <c r="T15" s="45"/>
      <c r="U15" s="45"/>
      <c r="V15" s="46"/>
      <c r="W15" s="55">
        <f>X15+Y15</f>
        <v>93050</v>
      </c>
      <c r="X15" s="56">
        <f>H15+T15</f>
        <v>93050</v>
      </c>
      <c r="Y15" s="56">
        <f>I15+U15</f>
        <v>0</v>
      </c>
      <c r="Z15" s="56">
        <f>J15+V15</f>
        <v>0</v>
      </c>
    </row>
    <row r="16" spans="1:26" ht="59.25" customHeight="1" hidden="1">
      <c r="A16" s="39" t="s">
        <v>51</v>
      </c>
      <c r="B16" s="39" t="s">
        <v>50</v>
      </c>
      <c r="C16" s="40" t="s">
        <v>17</v>
      </c>
      <c r="D16" s="41" t="s">
        <v>70</v>
      </c>
      <c r="E16" s="73" t="s">
        <v>235</v>
      </c>
      <c r="F16" s="42" t="s">
        <v>195</v>
      </c>
      <c r="G16" s="37">
        <f t="shared" si="2"/>
        <v>65840</v>
      </c>
      <c r="H16" s="43">
        <v>65840</v>
      </c>
      <c r="I16" s="59"/>
      <c r="J16" s="37"/>
      <c r="K16" s="37">
        <f t="shared" si="3"/>
        <v>0</v>
      </c>
      <c r="L16" s="43"/>
      <c r="M16" s="59"/>
      <c r="N16" s="37"/>
      <c r="O16" s="37">
        <f t="shared" si="4"/>
        <v>65840</v>
      </c>
      <c r="P16" s="43">
        <f aca="true" t="shared" si="5" ref="P16:P37">H16+L16</f>
        <v>65840</v>
      </c>
      <c r="Q16" s="43">
        <f aca="true" t="shared" si="6" ref="Q16:Q37">I16+M16</f>
        <v>0</v>
      </c>
      <c r="R16" s="43">
        <f aca="true" t="shared" si="7" ref="R16:R37">J16+N16</f>
        <v>0</v>
      </c>
      <c r="S16" s="55">
        <f aca="true" t="shared" si="8" ref="S16:S38">T16+U16</f>
        <v>0</v>
      </c>
      <c r="T16" s="45"/>
      <c r="U16" s="45"/>
      <c r="V16" s="46"/>
      <c r="W16" s="55">
        <f aca="true" t="shared" si="9" ref="W16:W38">X16+Y16</f>
        <v>65840</v>
      </c>
      <c r="X16" s="56">
        <f aca="true" t="shared" si="10" ref="X16:X38">H16+T16</f>
        <v>65840</v>
      </c>
      <c r="Y16" s="56">
        <f aca="true" t="shared" si="11" ref="Y16:Y38">I16+U16</f>
        <v>0</v>
      </c>
      <c r="Z16" s="56">
        <f aca="true" t="shared" si="12" ref="Z16:Z38">J16+V16</f>
        <v>0</v>
      </c>
    </row>
    <row r="17" spans="1:26" ht="55.5" customHeight="1" hidden="1">
      <c r="A17" s="39" t="s">
        <v>51</v>
      </c>
      <c r="B17" s="39" t="s">
        <v>50</v>
      </c>
      <c r="C17" s="40" t="s">
        <v>17</v>
      </c>
      <c r="D17" s="41" t="s">
        <v>70</v>
      </c>
      <c r="E17" s="38" t="s">
        <v>1</v>
      </c>
      <c r="F17" s="42" t="s">
        <v>195</v>
      </c>
      <c r="G17" s="37">
        <f t="shared" si="2"/>
        <v>0</v>
      </c>
      <c r="H17" s="43"/>
      <c r="I17" s="44"/>
      <c r="J17" s="44"/>
      <c r="K17" s="37">
        <f t="shared" si="3"/>
        <v>0</v>
      </c>
      <c r="L17" s="43"/>
      <c r="M17" s="44"/>
      <c r="N17" s="44"/>
      <c r="O17" s="37">
        <f t="shared" si="4"/>
        <v>0</v>
      </c>
      <c r="P17" s="43">
        <f t="shared" si="5"/>
        <v>0</v>
      </c>
      <c r="Q17" s="43">
        <f t="shared" si="6"/>
        <v>0</v>
      </c>
      <c r="R17" s="43">
        <f t="shared" si="7"/>
        <v>0</v>
      </c>
      <c r="S17" s="55">
        <f t="shared" si="8"/>
        <v>0</v>
      </c>
      <c r="T17" s="45"/>
      <c r="U17" s="45"/>
      <c r="V17" s="46"/>
      <c r="W17" s="55">
        <f t="shared" si="9"/>
        <v>0</v>
      </c>
      <c r="X17" s="56">
        <f t="shared" si="10"/>
        <v>0</v>
      </c>
      <c r="Y17" s="56">
        <f t="shared" si="11"/>
        <v>0</v>
      </c>
      <c r="Z17" s="56">
        <f t="shared" si="12"/>
        <v>0</v>
      </c>
    </row>
    <row r="18" spans="1:26" ht="112.5" customHeight="1" hidden="1">
      <c r="A18" s="39" t="s">
        <v>75</v>
      </c>
      <c r="B18" s="39" t="s">
        <v>29</v>
      </c>
      <c r="C18" s="40" t="s">
        <v>22</v>
      </c>
      <c r="D18" s="90" t="s">
        <v>76</v>
      </c>
      <c r="E18" s="38" t="s">
        <v>253</v>
      </c>
      <c r="F18" s="42" t="s">
        <v>195</v>
      </c>
      <c r="G18" s="37">
        <f t="shared" si="2"/>
        <v>127721</v>
      </c>
      <c r="H18" s="43">
        <v>127721</v>
      </c>
      <c r="I18" s="59"/>
      <c r="J18" s="37"/>
      <c r="K18" s="37">
        <f t="shared" si="3"/>
        <v>0</v>
      </c>
      <c r="L18" s="43"/>
      <c r="M18" s="59"/>
      <c r="N18" s="37"/>
      <c r="O18" s="37">
        <f t="shared" si="4"/>
        <v>127721</v>
      </c>
      <c r="P18" s="43">
        <f t="shared" si="5"/>
        <v>127721</v>
      </c>
      <c r="Q18" s="43">
        <f t="shared" si="6"/>
        <v>0</v>
      </c>
      <c r="R18" s="43">
        <f t="shared" si="7"/>
        <v>0</v>
      </c>
      <c r="S18" s="55">
        <f t="shared" si="8"/>
        <v>0</v>
      </c>
      <c r="T18" s="56"/>
      <c r="U18" s="45"/>
      <c r="V18" s="46"/>
      <c r="W18" s="55">
        <f t="shared" si="9"/>
        <v>127721</v>
      </c>
      <c r="X18" s="56">
        <f t="shared" si="10"/>
        <v>127721</v>
      </c>
      <c r="Y18" s="56">
        <f t="shared" si="11"/>
        <v>0</v>
      </c>
      <c r="Z18" s="56">
        <f t="shared" si="12"/>
        <v>0</v>
      </c>
    </row>
    <row r="19" spans="1:26" ht="35.25" customHeight="1" hidden="1">
      <c r="A19" s="52" t="s">
        <v>208</v>
      </c>
      <c r="B19" s="52">
        <v>2010</v>
      </c>
      <c r="C19" s="70" t="s">
        <v>210</v>
      </c>
      <c r="D19" s="63" t="s">
        <v>209</v>
      </c>
      <c r="E19" s="54" t="s">
        <v>214</v>
      </c>
      <c r="F19" s="42" t="s">
        <v>195</v>
      </c>
      <c r="G19" s="37">
        <f t="shared" si="2"/>
        <v>238782</v>
      </c>
      <c r="H19" s="43">
        <v>238782</v>
      </c>
      <c r="I19" s="59"/>
      <c r="J19" s="37"/>
      <c r="K19" s="37"/>
      <c r="L19" s="43"/>
      <c r="M19" s="59"/>
      <c r="N19" s="37"/>
      <c r="O19" s="37"/>
      <c r="P19" s="43"/>
      <c r="Q19" s="43"/>
      <c r="R19" s="43"/>
      <c r="S19" s="55">
        <f t="shared" si="8"/>
        <v>0</v>
      </c>
      <c r="T19" s="45"/>
      <c r="U19" s="45"/>
      <c r="V19" s="46"/>
      <c r="W19" s="55">
        <f t="shared" si="9"/>
        <v>238782</v>
      </c>
      <c r="X19" s="56">
        <f t="shared" si="10"/>
        <v>238782</v>
      </c>
      <c r="Y19" s="56">
        <f t="shared" si="11"/>
        <v>0</v>
      </c>
      <c r="Z19" s="56">
        <f t="shared" si="12"/>
        <v>0</v>
      </c>
    </row>
    <row r="20" spans="1:26" ht="60" customHeight="1" hidden="1">
      <c r="A20" s="91" t="s">
        <v>243</v>
      </c>
      <c r="B20" s="91" t="s">
        <v>244</v>
      </c>
      <c r="C20" s="92" t="s">
        <v>245</v>
      </c>
      <c r="D20" s="93" t="s">
        <v>246</v>
      </c>
      <c r="E20" s="38" t="s">
        <v>236</v>
      </c>
      <c r="F20" s="42" t="s">
        <v>195</v>
      </c>
      <c r="G20" s="37">
        <f t="shared" si="2"/>
        <v>389370</v>
      </c>
      <c r="H20" s="56">
        <v>389370</v>
      </c>
      <c r="I20" s="59"/>
      <c r="J20" s="37"/>
      <c r="K20" s="37"/>
      <c r="L20" s="43"/>
      <c r="M20" s="59"/>
      <c r="N20" s="37"/>
      <c r="O20" s="37"/>
      <c r="P20" s="43"/>
      <c r="Q20" s="43"/>
      <c r="R20" s="43"/>
      <c r="S20" s="55">
        <f t="shared" si="8"/>
        <v>0</v>
      </c>
      <c r="T20" s="56"/>
      <c r="U20" s="45"/>
      <c r="V20" s="46"/>
      <c r="W20" s="55">
        <f t="shared" si="9"/>
        <v>389370</v>
      </c>
      <c r="X20" s="56">
        <f t="shared" si="10"/>
        <v>389370</v>
      </c>
      <c r="Y20" s="56">
        <f t="shared" si="11"/>
        <v>0</v>
      </c>
      <c r="Z20" s="56">
        <f t="shared" si="12"/>
        <v>0</v>
      </c>
    </row>
    <row r="21" spans="1:26" ht="47.25" customHeight="1">
      <c r="A21" s="91" t="s">
        <v>144</v>
      </c>
      <c r="B21" s="91" t="s">
        <v>242</v>
      </c>
      <c r="C21" s="92" t="s">
        <v>145</v>
      </c>
      <c r="D21" s="93" t="s">
        <v>146</v>
      </c>
      <c r="E21" s="38" t="s">
        <v>236</v>
      </c>
      <c r="F21" s="42" t="s">
        <v>195</v>
      </c>
      <c r="G21" s="37">
        <f t="shared" si="2"/>
        <v>1177800</v>
      </c>
      <c r="H21" s="56">
        <v>1177800</v>
      </c>
      <c r="I21" s="59"/>
      <c r="J21" s="37"/>
      <c r="K21" s="37"/>
      <c r="L21" s="43"/>
      <c r="M21" s="59"/>
      <c r="N21" s="37"/>
      <c r="O21" s="37"/>
      <c r="P21" s="43"/>
      <c r="Q21" s="43"/>
      <c r="R21" s="43"/>
      <c r="S21" s="55">
        <f t="shared" si="8"/>
        <v>433000</v>
      </c>
      <c r="T21" s="56">
        <v>433000</v>
      </c>
      <c r="U21" s="45"/>
      <c r="V21" s="46"/>
      <c r="W21" s="55">
        <f t="shared" si="9"/>
        <v>1610800</v>
      </c>
      <c r="X21" s="56">
        <f t="shared" si="10"/>
        <v>1610800</v>
      </c>
      <c r="Y21" s="56">
        <f t="shared" si="11"/>
        <v>0</v>
      </c>
      <c r="Z21" s="56">
        <f t="shared" si="12"/>
        <v>0</v>
      </c>
    </row>
    <row r="22" spans="1:26" ht="45" customHeight="1" hidden="1">
      <c r="A22" s="52" t="s">
        <v>174</v>
      </c>
      <c r="B22" s="52">
        <v>2152</v>
      </c>
      <c r="C22" s="70" t="s">
        <v>145</v>
      </c>
      <c r="D22" s="94" t="s">
        <v>175</v>
      </c>
      <c r="E22" s="38" t="s">
        <v>236</v>
      </c>
      <c r="F22" s="42" t="s">
        <v>195</v>
      </c>
      <c r="G22" s="37">
        <f t="shared" si="2"/>
        <v>1200000</v>
      </c>
      <c r="H22" s="56">
        <v>1200000</v>
      </c>
      <c r="I22" s="59"/>
      <c r="J22" s="37"/>
      <c r="K22" s="37">
        <f t="shared" si="3"/>
        <v>0</v>
      </c>
      <c r="L22" s="43"/>
      <c r="M22" s="59"/>
      <c r="N22" s="37"/>
      <c r="O22" s="37">
        <f>P22+Q22</f>
        <v>1200000</v>
      </c>
      <c r="P22" s="43">
        <f>H22+L22</f>
        <v>1200000</v>
      </c>
      <c r="Q22" s="43">
        <f>I22+M22</f>
        <v>0</v>
      </c>
      <c r="R22" s="43">
        <f>J22+N22</f>
        <v>0</v>
      </c>
      <c r="S22" s="55">
        <f t="shared" si="8"/>
        <v>0</v>
      </c>
      <c r="T22" s="45"/>
      <c r="U22" s="45"/>
      <c r="V22" s="46"/>
      <c r="W22" s="55">
        <f t="shared" si="9"/>
        <v>1200000</v>
      </c>
      <c r="X22" s="56">
        <f t="shared" si="10"/>
        <v>1200000</v>
      </c>
      <c r="Y22" s="56">
        <f t="shared" si="11"/>
        <v>0</v>
      </c>
      <c r="Z22" s="56">
        <f t="shared" si="12"/>
        <v>0</v>
      </c>
    </row>
    <row r="23" spans="1:26" ht="67.5" hidden="1">
      <c r="A23" s="39" t="s">
        <v>52</v>
      </c>
      <c r="B23" s="39" t="s">
        <v>33</v>
      </c>
      <c r="C23" s="40" t="s">
        <v>18</v>
      </c>
      <c r="D23" s="41" t="s">
        <v>34</v>
      </c>
      <c r="E23" s="38" t="s">
        <v>236</v>
      </c>
      <c r="F23" s="42" t="s">
        <v>195</v>
      </c>
      <c r="G23" s="37">
        <f t="shared" si="2"/>
        <v>10400</v>
      </c>
      <c r="H23" s="45">
        <v>10400</v>
      </c>
      <c r="I23" s="59"/>
      <c r="J23" s="37"/>
      <c r="K23" s="37">
        <f t="shared" si="3"/>
        <v>0</v>
      </c>
      <c r="L23" s="43"/>
      <c r="M23" s="59"/>
      <c r="N23" s="37"/>
      <c r="O23" s="37">
        <f t="shared" si="4"/>
        <v>10400</v>
      </c>
      <c r="P23" s="43">
        <f t="shared" si="5"/>
        <v>10400</v>
      </c>
      <c r="Q23" s="43">
        <f t="shared" si="6"/>
        <v>0</v>
      </c>
      <c r="R23" s="43">
        <f t="shared" si="7"/>
        <v>0</v>
      </c>
      <c r="S23" s="55">
        <f t="shared" si="8"/>
        <v>0</v>
      </c>
      <c r="T23" s="45"/>
      <c r="U23" s="45"/>
      <c r="V23" s="46"/>
      <c r="W23" s="55">
        <f t="shared" si="9"/>
        <v>10400</v>
      </c>
      <c r="X23" s="56">
        <f t="shared" si="10"/>
        <v>10400</v>
      </c>
      <c r="Y23" s="56">
        <f t="shared" si="11"/>
        <v>0</v>
      </c>
      <c r="Z23" s="56">
        <f t="shared" si="12"/>
        <v>0</v>
      </c>
    </row>
    <row r="24" spans="1:26" ht="67.5" hidden="1">
      <c r="A24" s="95" t="s">
        <v>53</v>
      </c>
      <c r="B24" s="95">
        <v>3121</v>
      </c>
      <c r="C24" s="53" t="s">
        <v>18</v>
      </c>
      <c r="D24" s="96" t="s">
        <v>71</v>
      </c>
      <c r="E24" s="38" t="s">
        <v>236</v>
      </c>
      <c r="F24" s="42" t="s">
        <v>195</v>
      </c>
      <c r="G24" s="37">
        <f t="shared" si="2"/>
        <v>0</v>
      </c>
      <c r="H24" s="45"/>
      <c r="I24" s="59"/>
      <c r="J24" s="37"/>
      <c r="K24" s="37">
        <f t="shared" si="3"/>
        <v>0</v>
      </c>
      <c r="L24" s="43"/>
      <c r="M24" s="59"/>
      <c r="N24" s="37"/>
      <c r="O24" s="37">
        <f t="shared" si="4"/>
        <v>0</v>
      </c>
      <c r="P24" s="43">
        <f t="shared" si="5"/>
        <v>0</v>
      </c>
      <c r="Q24" s="43">
        <f t="shared" si="6"/>
        <v>0</v>
      </c>
      <c r="R24" s="43">
        <f t="shared" si="7"/>
        <v>0</v>
      </c>
      <c r="S24" s="55">
        <f t="shared" si="8"/>
        <v>0</v>
      </c>
      <c r="T24" s="124"/>
      <c r="U24" s="124"/>
      <c r="V24" s="46"/>
      <c r="W24" s="55">
        <f t="shared" si="9"/>
        <v>0</v>
      </c>
      <c r="X24" s="56">
        <f t="shared" si="10"/>
        <v>0</v>
      </c>
      <c r="Y24" s="56">
        <f t="shared" si="11"/>
        <v>0</v>
      </c>
      <c r="Z24" s="56">
        <f t="shared" si="12"/>
        <v>0</v>
      </c>
    </row>
    <row r="25" spans="1:26" ht="55.5" customHeight="1" hidden="1">
      <c r="A25" s="39" t="s">
        <v>72</v>
      </c>
      <c r="B25" s="39" t="s">
        <v>73</v>
      </c>
      <c r="C25" s="40" t="s">
        <v>18</v>
      </c>
      <c r="D25" s="90" t="s">
        <v>74</v>
      </c>
      <c r="E25" s="38" t="s">
        <v>236</v>
      </c>
      <c r="F25" s="42" t="s">
        <v>195</v>
      </c>
      <c r="G25" s="37">
        <f t="shared" si="2"/>
        <v>55170</v>
      </c>
      <c r="H25" s="43">
        <v>55170</v>
      </c>
      <c r="I25" s="59"/>
      <c r="J25" s="37"/>
      <c r="K25" s="37">
        <f t="shared" si="3"/>
        <v>0</v>
      </c>
      <c r="L25" s="43"/>
      <c r="M25" s="59"/>
      <c r="N25" s="37"/>
      <c r="O25" s="37">
        <f t="shared" si="4"/>
        <v>55170</v>
      </c>
      <c r="P25" s="43">
        <f t="shared" si="5"/>
        <v>55170</v>
      </c>
      <c r="Q25" s="43">
        <f t="shared" si="6"/>
        <v>0</v>
      </c>
      <c r="R25" s="43">
        <f t="shared" si="7"/>
        <v>0</v>
      </c>
      <c r="S25" s="55">
        <f t="shared" si="8"/>
        <v>0</v>
      </c>
      <c r="T25" s="45"/>
      <c r="U25" s="45"/>
      <c r="V25" s="46"/>
      <c r="W25" s="55">
        <f t="shared" si="9"/>
        <v>55170</v>
      </c>
      <c r="X25" s="56">
        <f t="shared" si="10"/>
        <v>55170</v>
      </c>
      <c r="Y25" s="56">
        <f t="shared" si="11"/>
        <v>0</v>
      </c>
      <c r="Z25" s="56">
        <f t="shared" si="12"/>
        <v>0</v>
      </c>
    </row>
    <row r="26" spans="1:26" ht="66" customHeight="1" hidden="1">
      <c r="A26" s="39" t="s">
        <v>55</v>
      </c>
      <c r="B26" s="39" t="s">
        <v>43</v>
      </c>
      <c r="C26" s="40" t="s">
        <v>20</v>
      </c>
      <c r="D26" s="42" t="s">
        <v>44</v>
      </c>
      <c r="E26" s="38" t="s">
        <v>236</v>
      </c>
      <c r="F26" s="42" t="s">
        <v>195</v>
      </c>
      <c r="G26" s="37">
        <f t="shared" si="2"/>
        <v>56900</v>
      </c>
      <c r="H26" s="43">
        <v>56900</v>
      </c>
      <c r="I26" s="59"/>
      <c r="J26" s="37"/>
      <c r="K26" s="37">
        <f t="shared" si="3"/>
        <v>0</v>
      </c>
      <c r="L26" s="43"/>
      <c r="M26" s="59"/>
      <c r="N26" s="37"/>
      <c r="O26" s="37">
        <f t="shared" si="4"/>
        <v>56900</v>
      </c>
      <c r="P26" s="43">
        <f t="shared" si="5"/>
        <v>56900</v>
      </c>
      <c r="Q26" s="43">
        <f t="shared" si="6"/>
        <v>0</v>
      </c>
      <c r="R26" s="43">
        <f t="shared" si="7"/>
        <v>0</v>
      </c>
      <c r="S26" s="55">
        <f t="shared" si="8"/>
        <v>0</v>
      </c>
      <c r="T26" s="45"/>
      <c r="U26" s="45"/>
      <c r="V26" s="46"/>
      <c r="W26" s="55">
        <f t="shared" si="9"/>
        <v>56900</v>
      </c>
      <c r="X26" s="56">
        <f t="shared" si="10"/>
        <v>56900</v>
      </c>
      <c r="Y26" s="56">
        <f t="shared" si="11"/>
        <v>0</v>
      </c>
      <c r="Z26" s="56">
        <f t="shared" si="12"/>
        <v>0</v>
      </c>
    </row>
    <row r="27" spans="1:26" ht="54.75" customHeight="1" hidden="1">
      <c r="A27" s="39" t="s">
        <v>56</v>
      </c>
      <c r="B27" s="39" t="s">
        <v>45</v>
      </c>
      <c r="C27" s="40" t="s">
        <v>20</v>
      </c>
      <c r="D27" s="42" t="s">
        <v>46</v>
      </c>
      <c r="E27" s="38" t="s">
        <v>236</v>
      </c>
      <c r="F27" s="42" t="s">
        <v>195</v>
      </c>
      <c r="G27" s="37">
        <f t="shared" si="2"/>
        <v>90000</v>
      </c>
      <c r="H27" s="43">
        <v>90000</v>
      </c>
      <c r="I27" s="59"/>
      <c r="J27" s="37"/>
      <c r="K27" s="37">
        <f t="shared" si="3"/>
        <v>0</v>
      </c>
      <c r="L27" s="43"/>
      <c r="M27" s="59"/>
      <c r="N27" s="37"/>
      <c r="O27" s="37">
        <f t="shared" si="4"/>
        <v>90000</v>
      </c>
      <c r="P27" s="43">
        <f t="shared" si="5"/>
        <v>90000</v>
      </c>
      <c r="Q27" s="43">
        <f t="shared" si="6"/>
        <v>0</v>
      </c>
      <c r="R27" s="43">
        <f t="shared" si="7"/>
        <v>0</v>
      </c>
      <c r="S27" s="55">
        <f t="shared" si="8"/>
        <v>0</v>
      </c>
      <c r="T27" s="45"/>
      <c r="U27" s="45"/>
      <c r="V27" s="46"/>
      <c r="W27" s="55">
        <f t="shared" si="9"/>
        <v>90000</v>
      </c>
      <c r="X27" s="56">
        <f t="shared" si="10"/>
        <v>90000</v>
      </c>
      <c r="Y27" s="56">
        <f t="shared" si="11"/>
        <v>0</v>
      </c>
      <c r="Z27" s="56">
        <f t="shared" si="12"/>
        <v>0</v>
      </c>
    </row>
    <row r="28" spans="1:26" ht="44.25" customHeight="1" hidden="1">
      <c r="A28" s="39" t="s">
        <v>247</v>
      </c>
      <c r="B28" s="39">
        <v>6030</v>
      </c>
      <c r="C28" s="50" t="s">
        <v>25</v>
      </c>
      <c r="D28" s="58" t="s">
        <v>101</v>
      </c>
      <c r="E28" s="38" t="s">
        <v>136</v>
      </c>
      <c r="F28" s="42" t="s">
        <v>195</v>
      </c>
      <c r="G28" s="37">
        <f t="shared" si="2"/>
        <v>237668</v>
      </c>
      <c r="H28" s="56">
        <v>237668</v>
      </c>
      <c r="I28" s="59"/>
      <c r="J28" s="37"/>
      <c r="K28" s="37"/>
      <c r="L28" s="43"/>
      <c r="M28" s="59"/>
      <c r="N28" s="37"/>
      <c r="O28" s="37"/>
      <c r="P28" s="43"/>
      <c r="Q28" s="43"/>
      <c r="R28" s="43"/>
      <c r="S28" s="55">
        <f t="shared" si="8"/>
        <v>0</v>
      </c>
      <c r="T28" s="56"/>
      <c r="U28" s="45"/>
      <c r="V28" s="46"/>
      <c r="W28" s="55">
        <f>X28+Y28</f>
        <v>237668</v>
      </c>
      <c r="X28" s="56">
        <f aca="true" t="shared" si="13" ref="X28:Z29">H28+T28</f>
        <v>237668</v>
      </c>
      <c r="Y28" s="56">
        <f t="shared" si="13"/>
        <v>0</v>
      </c>
      <c r="Z28" s="56">
        <f t="shared" si="13"/>
        <v>0</v>
      </c>
    </row>
    <row r="29" spans="1:26" ht="69" customHeight="1">
      <c r="A29" s="39" t="s">
        <v>257</v>
      </c>
      <c r="B29" s="39">
        <v>7130</v>
      </c>
      <c r="C29" s="61" t="s">
        <v>203</v>
      </c>
      <c r="D29" s="63" t="s">
        <v>204</v>
      </c>
      <c r="E29" s="38" t="s">
        <v>236</v>
      </c>
      <c r="F29" s="42" t="s">
        <v>195</v>
      </c>
      <c r="G29" s="37">
        <f t="shared" si="2"/>
        <v>70000</v>
      </c>
      <c r="H29" s="56">
        <v>31000</v>
      </c>
      <c r="I29" s="59">
        <v>39000</v>
      </c>
      <c r="J29" s="37"/>
      <c r="K29" s="37"/>
      <c r="L29" s="43"/>
      <c r="M29" s="59"/>
      <c r="N29" s="37"/>
      <c r="O29" s="37"/>
      <c r="P29" s="43"/>
      <c r="Q29" s="43"/>
      <c r="R29" s="43"/>
      <c r="S29" s="55">
        <f t="shared" si="8"/>
        <v>17000</v>
      </c>
      <c r="T29" s="56">
        <v>17000</v>
      </c>
      <c r="U29" s="45"/>
      <c r="V29" s="46"/>
      <c r="W29" s="55">
        <f>X29+Y29</f>
        <v>87000</v>
      </c>
      <c r="X29" s="56">
        <f t="shared" si="13"/>
        <v>48000</v>
      </c>
      <c r="Y29" s="56">
        <f t="shared" si="13"/>
        <v>39000</v>
      </c>
      <c r="Z29" s="56">
        <f t="shared" si="13"/>
        <v>0</v>
      </c>
    </row>
    <row r="30" spans="1:26" ht="69" customHeight="1" hidden="1">
      <c r="A30" s="132" t="s">
        <v>269</v>
      </c>
      <c r="B30" s="130">
        <v>7461</v>
      </c>
      <c r="C30" s="61" t="s">
        <v>125</v>
      </c>
      <c r="D30" s="133" t="s">
        <v>126</v>
      </c>
      <c r="E30" s="38" t="s">
        <v>236</v>
      </c>
      <c r="F30" s="42" t="s">
        <v>195</v>
      </c>
      <c r="G30" s="37">
        <f t="shared" si="2"/>
        <v>443004</v>
      </c>
      <c r="H30" s="56"/>
      <c r="I30" s="45">
        <v>443004</v>
      </c>
      <c r="J30" s="45">
        <v>443004</v>
      </c>
      <c r="K30" s="37"/>
      <c r="L30" s="43"/>
      <c r="M30" s="59"/>
      <c r="N30" s="37"/>
      <c r="O30" s="37"/>
      <c r="P30" s="43"/>
      <c r="Q30" s="43"/>
      <c r="R30" s="43"/>
      <c r="S30" s="55">
        <f t="shared" si="8"/>
        <v>0</v>
      </c>
      <c r="T30" s="56"/>
      <c r="U30" s="45"/>
      <c r="V30" s="45"/>
      <c r="W30" s="55">
        <f>X30+Y30</f>
        <v>443004</v>
      </c>
      <c r="X30" s="56">
        <f>H30+T30</f>
        <v>0</v>
      </c>
      <c r="Y30" s="56">
        <f>I30+U30</f>
        <v>443004</v>
      </c>
      <c r="Z30" s="56">
        <f>J30+V30</f>
        <v>443004</v>
      </c>
    </row>
    <row r="31" spans="1:26" ht="29.25" customHeight="1" hidden="1">
      <c r="A31" s="39" t="s">
        <v>62</v>
      </c>
      <c r="B31" s="39">
        <v>7530</v>
      </c>
      <c r="C31" s="40" t="s">
        <v>63</v>
      </c>
      <c r="D31" s="90" t="s">
        <v>64</v>
      </c>
      <c r="E31" s="38" t="s">
        <v>136</v>
      </c>
      <c r="F31" s="42" t="s">
        <v>195</v>
      </c>
      <c r="G31" s="37">
        <f t="shared" si="2"/>
        <v>0</v>
      </c>
      <c r="H31" s="43"/>
      <c r="I31" s="59"/>
      <c r="J31" s="37"/>
      <c r="K31" s="37">
        <f t="shared" si="3"/>
        <v>0</v>
      </c>
      <c r="L31" s="43"/>
      <c r="M31" s="59"/>
      <c r="N31" s="37"/>
      <c r="O31" s="37">
        <f t="shared" si="4"/>
        <v>0</v>
      </c>
      <c r="P31" s="43">
        <f t="shared" si="5"/>
        <v>0</v>
      </c>
      <c r="Q31" s="43">
        <f t="shared" si="6"/>
        <v>0</v>
      </c>
      <c r="R31" s="43">
        <f t="shared" si="7"/>
        <v>0</v>
      </c>
      <c r="S31" s="55">
        <f t="shared" si="8"/>
        <v>0</v>
      </c>
      <c r="T31" s="45"/>
      <c r="U31" s="45"/>
      <c r="V31" s="46"/>
      <c r="W31" s="55">
        <f t="shared" si="9"/>
        <v>0</v>
      </c>
      <c r="X31" s="56">
        <f t="shared" si="10"/>
        <v>0</v>
      </c>
      <c r="Y31" s="56">
        <f t="shared" si="11"/>
        <v>0</v>
      </c>
      <c r="Z31" s="56">
        <f t="shared" si="12"/>
        <v>0</v>
      </c>
    </row>
    <row r="32" spans="1:26" ht="56.25" hidden="1">
      <c r="A32" s="39" t="s">
        <v>57</v>
      </c>
      <c r="B32" s="39">
        <v>7610</v>
      </c>
      <c r="C32" s="40" t="s">
        <v>21</v>
      </c>
      <c r="D32" s="41" t="s">
        <v>35</v>
      </c>
      <c r="E32" s="38" t="s">
        <v>161</v>
      </c>
      <c r="F32" s="42" t="s">
        <v>237</v>
      </c>
      <c r="G32" s="37">
        <f t="shared" si="2"/>
        <v>10000</v>
      </c>
      <c r="H32" s="43">
        <v>10000</v>
      </c>
      <c r="I32" s="59"/>
      <c r="J32" s="37"/>
      <c r="K32" s="37">
        <f t="shared" si="3"/>
        <v>0</v>
      </c>
      <c r="L32" s="43"/>
      <c r="M32" s="59"/>
      <c r="N32" s="37"/>
      <c r="O32" s="37">
        <f>P32+Q32</f>
        <v>10000</v>
      </c>
      <c r="P32" s="43">
        <f>H32+L32</f>
        <v>10000</v>
      </c>
      <c r="Q32" s="43">
        <f>I32+M32</f>
        <v>0</v>
      </c>
      <c r="R32" s="43">
        <f>J32+N32</f>
        <v>0</v>
      </c>
      <c r="S32" s="55">
        <f t="shared" si="8"/>
        <v>0</v>
      </c>
      <c r="T32" s="45"/>
      <c r="U32" s="45"/>
      <c r="V32" s="46"/>
      <c r="W32" s="55">
        <f t="shared" si="9"/>
        <v>10000</v>
      </c>
      <c r="X32" s="56">
        <f t="shared" si="10"/>
        <v>10000</v>
      </c>
      <c r="Y32" s="56">
        <f t="shared" si="11"/>
        <v>0</v>
      </c>
      <c r="Z32" s="56">
        <f t="shared" si="12"/>
        <v>0</v>
      </c>
    </row>
    <row r="33" spans="1:26" ht="39.75" customHeight="1" hidden="1">
      <c r="A33" s="39" t="s">
        <v>58</v>
      </c>
      <c r="B33" s="39" t="s">
        <v>59</v>
      </c>
      <c r="C33" s="40" t="s">
        <v>26</v>
      </c>
      <c r="D33" s="90" t="s">
        <v>60</v>
      </c>
      <c r="E33" s="38" t="s">
        <v>212</v>
      </c>
      <c r="F33" s="42" t="s">
        <v>195</v>
      </c>
      <c r="G33" s="37">
        <f t="shared" si="2"/>
        <v>43560</v>
      </c>
      <c r="H33" s="43">
        <v>43560</v>
      </c>
      <c r="I33" s="59"/>
      <c r="J33" s="37"/>
      <c r="K33" s="37">
        <f t="shared" si="3"/>
        <v>0</v>
      </c>
      <c r="L33" s="43"/>
      <c r="M33" s="59"/>
      <c r="N33" s="37"/>
      <c r="O33" s="37">
        <f t="shared" si="4"/>
        <v>43560</v>
      </c>
      <c r="P33" s="43">
        <f t="shared" si="5"/>
        <v>43560</v>
      </c>
      <c r="Q33" s="43">
        <f t="shared" si="6"/>
        <v>0</v>
      </c>
      <c r="R33" s="43">
        <f t="shared" si="7"/>
        <v>0</v>
      </c>
      <c r="S33" s="55">
        <f t="shared" si="8"/>
        <v>0</v>
      </c>
      <c r="T33" s="45"/>
      <c r="U33" s="45"/>
      <c r="V33" s="46"/>
      <c r="W33" s="55">
        <f t="shared" si="9"/>
        <v>43560</v>
      </c>
      <c r="X33" s="56">
        <f t="shared" si="10"/>
        <v>43560</v>
      </c>
      <c r="Y33" s="56">
        <f t="shared" si="11"/>
        <v>0</v>
      </c>
      <c r="Z33" s="56">
        <f t="shared" si="12"/>
        <v>0</v>
      </c>
    </row>
    <row r="34" spans="1:26" ht="39.75" customHeight="1" hidden="1">
      <c r="A34" s="39" t="s">
        <v>61</v>
      </c>
      <c r="B34" s="39">
        <v>8110</v>
      </c>
      <c r="C34" s="40" t="s">
        <v>27</v>
      </c>
      <c r="D34" s="90" t="s">
        <v>127</v>
      </c>
      <c r="E34" s="38" t="s">
        <v>215</v>
      </c>
      <c r="F34" s="42" t="s">
        <v>195</v>
      </c>
      <c r="G34" s="37">
        <f t="shared" si="2"/>
        <v>17000</v>
      </c>
      <c r="H34" s="43">
        <v>17000</v>
      </c>
      <c r="I34" s="59"/>
      <c r="J34" s="37"/>
      <c r="K34" s="37">
        <f t="shared" si="3"/>
        <v>0</v>
      </c>
      <c r="L34" s="43"/>
      <c r="M34" s="44"/>
      <c r="N34" s="43"/>
      <c r="O34" s="37">
        <f t="shared" si="4"/>
        <v>17000</v>
      </c>
      <c r="P34" s="43">
        <f t="shared" si="5"/>
        <v>17000</v>
      </c>
      <c r="Q34" s="43">
        <f t="shared" si="6"/>
        <v>0</v>
      </c>
      <c r="R34" s="43">
        <f t="shared" si="7"/>
        <v>0</v>
      </c>
      <c r="S34" s="55">
        <f t="shared" si="8"/>
        <v>0</v>
      </c>
      <c r="T34" s="45"/>
      <c r="U34" s="45"/>
      <c r="V34" s="46"/>
      <c r="W34" s="55">
        <f t="shared" si="9"/>
        <v>17000</v>
      </c>
      <c r="X34" s="56">
        <f t="shared" si="10"/>
        <v>17000</v>
      </c>
      <c r="Y34" s="56">
        <f t="shared" si="11"/>
        <v>0</v>
      </c>
      <c r="Z34" s="56">
        <f t="shared" si="12"/>
        <v>0</v>
      </c>
    </row>
    <row r="35" spans="1:26" ht="39.75" customHeight="1" hidden="1">
      <c r="A35" s="39" t="s">
        <v>206</v>
      </c>
      <c r="B35" s="39">
        <v>8130</v>
      </c>
      <c r="C35" s="40" t="s">
        <v>27</v>
      </c>
      <c r="D35" s="90" t="s">
        <v>207</v>
      </c>
      <c r="E35" s="38" t="s">
        <v>236</v>
      </c>
      <c r="F35" s="97" t="s">
        <v>195</v>
      </c>
      <c r="G35" s="37">
        <f t="shared" si="2"/>
        <v>858900</v>
      </c>
      <c r="H35" s="98">
        <v>858900</v>
      </c>
      <c r="I35" s="59"/>
      <c r="J35" s="37"/>
      <c r="K35" s="37"/>
      <c r="L35" s="43"/>
      <c r="M35" s="44"/>
      <c r="N35" s="43"/>
      <c r="O35" s="37"/>
      <c r="P35" s="43"/>
      <c r="Q35" s="43"/>
      <c r="R35" s="43"/>
      <c r="S35" s="55">
        <f t="shared" si="8"/>
        <v>0</v>
      </c>
      <c r="T35" s="45"/>
      <c r="U35" s="45"/>
      <c r="V35" s="46"/>
      <c r="W35" s="55">
        <f t="shared" si="9"/>
        <v>858900</v>
      </c>
      <c r="X35" s="56">
        <f t="shared" si="10"/>
        <v>858900</v>
      </c>
      <c r="Y35" s="56">
        <f t="shared" si="11"/>
        <v>0</v>
      </c>
      <c r="Z35" s="56">
        <f t="shared" si="12"/>
        <v>0</v>
      </c>
    </row>
    <row r="36" spans="1:26" ht="51.75" customHeight="1" hidden="1">
      <c r="A36" s="39" t="s">
        <v>65</v>
      </c>
      <c r="B36" s="39">
        <v>8220</v>
      </c>
      <c r="C36" s="40" t="s">
        <v>66</v>
      </c>
      <c r="D36" s="90" t="s">
        <v>67</v>
      </c>
      <c r="E36" s="54" t="s">
        <v>211</v>
      </c>
      <c r="F36" s="42" t="s">
        <v>195</v>
      </c>
      <c r="G36" s="37">
        <f t="shared" si="2"/>
        <v>146200</v>
      </c>
      <c r="H36" s="43">
        <v>146200</v>
      </c>
      <c r="I36" s="59"/>
      <c r="J36" s="37"/>
      <c r="K36" s="37">
        <f t="shared" si="3"/>
        <v>0</v>
      </c>
      <c r="L36" s="43"/>
      <c r="M36" s="59"/>
      <c r="N36" s="37"/>
      <c r="O36" s="37">
        <f t="shared" si="4"/>
        <v>146200</v>
      </c>
      <c r="P36" s="43">
        <f t="shared" si="5"/>
        <v>146200</v>
      </c>
      <c r="Q36" s="43">
        <f t="shared" si="6"/>
        <v>0</v>
      </c>
      <c r="R36" s="43">
        <f t="shared" si="7"/>
        <v>0</v>
      </c>
      <c r="S36" s="55">
        <f t="shared" si="8"/>
        <v>0</v>
      </c>
      <c r="T36" s="45"/>
      <c r="U36" s="45"/>
      <c r="V36" s="46"/>
      <c r="W36" s="55">
        <f t="shared" si="9"/>
        <v>146200</v>
      </c>
      <c r="X36" s="56">
        <f t="shared" si="10"/>
        <v>146200</v>
      </c>
      <c r="Y36" s="56">
        <f t="shared" si="11"/>
        <v>0</v>
      </c>
      <c r="Z36" s="56">
        <f t="shared" si="12"/>
        <v>0</v>
      </c>
    </row>
    <row r="37" spans="1:26" ht="1.5" customHeight="1" hidden="1">
      <c r="A37" s="39" t="s">
        <v>68</v>
      </c>
      <c r="B37" s="39">
        <v>8230</v>
      </c>
      <c r="C37" s="40" t="s">
        <v>66</v>
      </c>
      <c r="D37" s="96" t="s">
        <v>69</v>
      </c>
      <c r="E37" s="38" t="s">
        <v>136</v>
      </c>
      <c r="F37" s="42" t="s">
        <v>195</v>
      </c>
      <c r="G37" s="37">
        <f t="shared" si="2"/>
        <v>0</v>
      </c>
      <c r="H37" s="43"/>
      <c r="I37" s="44"/>
      <c r="J37" s="44"/>
      <c r="K37" s="37">
        <f t="shared" si="3"/>
        <v>0</v>
      </c>
      <c r="L37" s="43"/>
      <c r="M37" s="59"/>
      <c r="N37" s="37"/>
      <c r="O37" s="37">
        <f t="shared" si="4"/>
        <v>0</v>
      </c>
      <c r="P37" s="43">
        <f t="shared" si="5"/>
        <v>0</v>
      </c>
      <c r="Q37" s="43">
        <f t="shared" si="6"/>
        <v>0</v>
      </c>
      <c r="R37" s="43">
        <f t="shared" si="7"/>
        <v>0</v>
      </c>
      <c r="S37" s="55">
        <f t="shared" si="8"/>
        <v>0</v>
      </c>
      <c r="T37" s="45"/>
      <c r="U37" s="45"/>
      <c r="V37" s="46"/>
      <c r="W37" s="55">
        <f t="shared" si="9"/>
        <v>0</v>
      </c>
      <c r="X37" s="56">
        <f t="shared" si="10"/>
        <v>0</v>
      </c>
      <c r="Y37" s="56">
        <f t="shared" si="11"/>
        <v>0</v>
      </c>
      <c r="Z37" s="56">
        <f t="shared" si="12"/>
        <v>0</v>
      </c>
    </row>
    <row r="38" spans="1:26" ht="41.25" customHeight="1" hidden="1">
      <c r="A38" s="39" t="s">
        <v>159</v>
      </c>
      <c r="B38" s="39">
        <v>8240</v>
      </c>
      <c r="C38" s="40" t="s">
        <v>66</v>
      </c>
      <c r="D38" s="96" t="s">
        <v>160</v>
      </c>
      <c r="E38" s="38" t="s">
        <v>236</v>
      </c>
      <c r="F38" s="42" t="s">
        <v>195</v>
      </c>
      <c r="G38" s="37">
        <f t="shared" si="2"/>
        <v>6200</v>
      </c>
      <c r="H38" s="43">
        <v>6200</v>
      </c>
      <c r="I38" s="44"/>
      <c r="J38" s="44"/>
      <c r="K38" s="37">
        <f t="shared" si="3"/>
        <v>0</v>
      </c>
      <c r="L38" s="43"/>
      <c r="M38" s="44"/>
      <c r="N38" s="44"/>
      <c r="O38" s="37">
        <f>P38+Q38</f>
        <v>6200</v>
      </c>
      <c r="P38" s="43">
        <f>H38+L38</f>
        <v>6200</v>
      </c>
      <c r="Q38" s="43">
        <f>I38+M38</f>
        <v>0</v>
      </c>
      <c r="R38" s="43">
        <f>J38+N38</f>
        <v>0</v>
      </c>
      <c r="S38" s="55">
        <f t="shared" si="8"/>
        <v>0</v>
      </c>
      <c r="T38" s="45"/>
      <c r="U38" s="45"/>
      <c r="V38" s="46"/>
      <c r="W38" s="55">
        <f t="shared" si="9"/>
        <v>6200</v>
      </c>
      <c r="X38" s="56">
        <f t="shared" si="10"/>
        <v>6200</v>
      </c>
      <c r="Y38" s="56">
        <f t="shared" si="11"/>
        <v>0</v>
      </c>
      <c r="Z38" s="56">
        <f t="shared" si="12"/>
        <v>0</v>
      </c>
    </row>
    <row r="39" spans="1:26" ht="27" customHeight="1">
      <c r="A39" s="99" t="s">
        <v>77</v>
      </c>
      <c r="B39" s="100"/>
      <c r="C39" s="101"/>
      <c r="D39" s="102" t="s">
        <v>12</v>
      </c>
      <c r="E39" s="38"/>
      <c r="F39" s="38"/>
      <c r="G39" s="37">
        <f aca="true" t="shared" si="14" ref="G39:Z39">G40</f>
        <v>5785631</v>
      </c>
      <c r="H39" s="37">
        <f t="shared" si="14"/>
        <v>3142150</v>
      </c>
      <c r="I39" s="37">
        <f t="shared" si="14"/>
        <v>2643481</v>
      </c>
      <c r="J39" s="37">
        <f t="shared" si="14"/>
        <v>2643481</v>
      </c>
      <c r="K39" s="37">
        <f t="shared" si="14"/>
        <v>0</v>
      </c>
      <c r="L39" s="37">
        <f t="shared" si="14"/>
        <v>0</v>
      </c>
      <c r="M39" s="37">
        <f t="shared" si="14"/>
        <v>0</v>
      </c>
      <c r="N39" s="37">
        <f t="shared" si="14"/>
        <v>0</v>
      </c>
      <c r="O39" s="37">
        <f t="shared" si="14"/>
        <v>3724250</v>
      </c>
      <c r="P39" s="37">
        <f t="shared" si="14"/>
        <v>3129250</v>
      </c>
      <c r="Q39" s="37">
        <f t="shared" si="14"/>
        <v>595000</v>
      </c>
      <c r="R39" s="37">
        <f t="shared" si="14"/>
        <v>595000</v>
      </c>
      <c r="S39" s="37">
        <f t="shared" si="14"/>
        <v>-24144</v>
      </c>
      <c r="T39" s="37">
        <f t="shared" si="14"/>
        <v>-130244</v>
      </c>
      <c r="U39" s="37">
        <f t="shared" si="14"/>
        <v>106100</v>
      </c>
      <c r="V39" s="37">
        <f t="shared" si="14"/>
        <v>106100</v>
      </c>
      <c r="W39" s="37">
        <f t="shared" si="14"/>
        <v>5761487</v>
      </c>
      <c r="X39" s="37">
        <f t="shared" si="14"/>
        <v>3011906</v>
      </c>
      <c r="Y39" s="37">
        <f t="shared" si="14"/>
        <v>2749581</v>
      </c>
      <c r="Z39" s="37">
        <f t="shared" si="14"/>
        <v>2749581</v>
      </c>
    </row>
    <row r="40" spans="1:26" ht="30.75" customHeight="1">
      <c r="A40" s="99" t="s">
        <v>78</v>
      </c>
      <c r="B40" s="100"/>
      <c r="C40" s="101"/>
      <c r="D40" s="102" t="s">
        <v>12</v>
      </c>
      <c r="E40" s="38"/>
      <c r="F40" s="103"/>
      <c r="G40" s="37">
        <f>SUM(G41:G52)</f>
        <v>5785631</v>
      </c>
      <c r="H40" s="37">
        <f aca="true" t="shared" si="15" ref="H40:Z40">SUM(H41:H52)</f>
        <v>3142150</v>
      </c>
      <c r="I40" s="37">
        <f t="shared" si="15"/>
        <v>2643481</v>
      </c>
      <c r="J40" s="37">
        <f t="shared" si="15"/>
        <v>2643481</v>
      </c>
      <c r="K40" s="37">
        <f t="shared" si="15"/>
        <v>0</v>
      </c>
      <c r="L40" s="37">
        <f t="shared" si="15"/>
        <v>0</v>
      </c>
      <c r="M40" s="37">
        <f t="shared" si="15"/>
        <v>0</v>
      </c>
      <c r="N40" s="37">
        <f t="shared" si="15"/>
        <v>0</v>
      </c>
      <c r="O40" s="37">
        <f t="shared" si="15"/>
        <v>3724250</v>
      </c>
      <c r="P40" s="37">
        <f t="shared" si="15"/>
        <v>3129250</v>
      </c>
      <c r="Q40" s="37">
        <f t="shared" si="15"/>
        <v>595000</v>
      </c>
      <c r="R40" s="37">
        <f t="shared" si="15"/>
        <v>595000</v>
      </c>
      <c r="S40" s="37">
        <f t="shared" si="15"/>
        <v>-24144</v>
      </c>
      <c r="T40" s="37">
        <f t="shared" si="15"/>
        <v>-130244</v>
      </c>
      <c r="U40" s="37">
        <f t="shared" si="15"/>
        <v>106100</v>
      </c>
      <c r="V40" s="37">
        <f t="shared" si="15"/>
        <v>106100</v>
      </c>
      <c r="W40" s="37">
        <f t="shared" si="15"/>
        <v>5761487</v>
      </c>
      <c r="X40" s="37">
        <f t="shared" si="15"/>
        <v>3011906</v>
      </c>
      <c r="Y40" s="37">
        <f t="shared" si="15"/>
        <v>2749581</v>
      </c>
      <c r="Z40" s="37">
        <f t="shared" si="15"/>
        <v>2749581</v>
      </c>
    </row>
    <row r="41" spans="1:26" ht="100.5" customHeight="1">
      <c r="A41" s="52" t="s">
        <v>181</v>
      </c>
      <c r="B41" s="52" t="s">
        <v>31</v>
      </c>
      <c r="C41" s="70" t="s">
        <v>182</v>
      </c>
      <c r="D41" s="97" t="s">
        <v>183</v>
      </c>
      <c r="E41" s="38" t="s">
        <v>279</v>
      </c>
      <c r="F41" s="42" t="s">
        <v>195</v>
      </c>
      <c r="G41" s="66">
        <f aca="true" t="shared" si="16" ref="G41:G52">H41+I41</f>
        <v>200616</v>
      </c>
      <c r="H41" s="104">
        <v>185616</v>
      </c>
      <c r="I41" s="44">
        <v>15000</v>
      </c>
      <c r="J41" s="44">
        <v>15000</v>
      </c>
      <c r="K41" s="105">
        <f aca="true" t="shared" si="17" ref="K41:K51">L41+M41</f>
        <v>0</v>
      </c>
      <c r="L41" s="106"/>
      <c r="M41" s="107"/>
      <c r="N41" s="107"/>
      <c r="O41" s="105">
        <f>P41+Q41</f>
        <v>200616</v>
      </c>
      <c r="P41" s="108">
        <f>H41+L41</f>
        <v>185616</v>
      </c>
      <c r="Q41" s="108">
        <f>I41+M41</f>
        <v>15000</v>
      </c>
      <c r="R41" s="108">
        <f>J41+N41</f>
        <v>15000</v>
      </c>
      <c r="S41" s="55">
        <f aca="true" t="shared" si="18" ref="S41:S52">T41+U41</f>
        <v>-4000</v>
      </c>
      <c r="T41" s="45"/>
      <c r="U41" s="45">
        <v>-4000</v>
      </c>
      <c r="V41" s="45">
        <v>-4000</v>
      </c>
      <c r="W41" s="55">
        <f aca="true" t="shared" si="19" ref="W41:W49">X41+Y41</f>
        <v>196616</v>
      </c>
      <c r="X41" s="56">
        <f aca="true" t="shared" si="20" ref="X41:X49">H41+T41</f>
        <v>185616</v>
      </c>
      <c r="Y41" s="56">
        <f aca="true" t="shared" si="21" ref="Y41:Y49">I41+U41</f>
        <v>11000</v>
      </c>
      <c r="Z41" s="56">
        <f aca="true" t="shared" si="22" ref="Z41:Z49">J41+V41</f>
        <v>11000</v>
      </c>
    </row>
    <row r="42" spans="1:26" ht="115.5" customHeight="1" hidden="1">
      <c r="A42" s="91" t="s">
        <v>223</v>
      </c>
      <c r="B42" s="91" t="s">
        <v>224</v>
      </c>
      <c r="C42" s="92" t="s">
        <v>40</v>
      </c>
      <c r="D42" s="93" t="s">
        <v>225</v>
      </c>
      <c r="E42" s="38" t="s">
        <v>267</v>
      </c>
      <c r="F42" s="42" t="s">
        <v>195</v>
      </c>
      <c r="G42" s="66">
        <f t="shared" si="16"/>
        <v>1696166</v>
      </c>
      <c r="H42" s="104">
        <v>1696166</v>
      </c>
      <c r="I42" s="44"/>
      <c r="J42" s="44"/>
      <c r="K42" s="105">
        <f t="shared" si="17"/>
        <v>0</v>
      </c>
      <c r="L42" s="109"/>
      <c r="M42" s="110"/>
      <c r="N42" s="110"/>
      <c r="O42" s="105">
        <f aca="true" t="shared" si="23" ref="O42:O51">P42+Q42</f>
        <v>1696166</v>
      </c>
      <c r="P42" s="108">
        <f aca="true" t="shared" si="24" ref="P42:R51">H42+L42</f>
        <v>1696166</v>
      </c>
      <c r="Q42" s="108">
        <f t="shared" si="24"/>
        <v>0</v>
      </c>
      <c r="R42" s="108">
        <f t="shared" si="24"/>
        <v>0</v>
      </c>
      <c r="S42" s="55">
        <f t="shared" si="18"/>
        <v>0</v>
      </c>
      <c r="T42" s="45"/>
      <c r="U42" s="45"/>
      <c r="V42" s="46"/>
      <c r="W42" s="55">
        <f t="shared" si="19"/>
        <v>1696166</v>
      </c>
      <c r="X42" s="56">
        <f t="shared" si="20"/>
        <v>1696166</v>
      </c>
      <c r="Y42" s="56">
        <f t="shared" si="21"/>
        <v>0</v>
      </c>
      <c r="Z42" s="56">
        <f t="shared" si="22"/>
        <v>0</v>
      </c>
    </row>
    <row r="43" spans="1:26" ht="40.5" customHeight="1" hidden="1">
      <c r="A43" s="52" t="s">
        <v>176</v>
      </c>
      <c r="B43" s="52" t="s">
        <v>19</v>
      </c>
      <c r="C43" s="70" t="s">
        <v>40</v>
      </c>
      <c r="D43" s="51" t="s">
        <v>177</v>
      </c>
      <c r="E43" s="38" t="s">
        <v>190</v>
      </c>
      <c r="F43" s="42" t="s">
        <v>195</v>
      </c>
      <c r="G43" s="66">
        <f t="shared" si="16"/>
        <v>0</v>
      </c>
      <c r="H43" s="104"/>
      <c r="I43" s="44"/>
      <c r="J43" s="44"/>
      <c r="K43" s="37">
        <f>L46+M46</f>
        <v>0</v>
      </c>
      <c r="L43" s="104"/>
      <c r="M43" s="44"/>
      <c r="N43" s="44"/>
      <c r="O43" s="37">
        <f>P43+Q43</f>
        <v>0</v>
      </c>
      <c r="P43" s="43">
        <f aca="true" t="shared" si="25" ref="P43:R44">H43+L43</f>
        <v>0</v>
      </c>
      <c r="Q43" s="43">
        <f t="shared" si="25"/>
        <v>0</v>
      </c>
      <c r="R43" s="43">
        <f t="shared" si="25"/>
        <v>0</v>
      </c>
      <c r="S43" s="55">
        <f t="shared" si="18"/>
        <v>0</v>
      </c>
      <c r="T43" s="45"/>
      <c r="U43" s="45"/>
      <c r="V43" s="46"/>
      <c r="W43" s="55">
        <f t="shared" si="19"/>
        <v>0</v>
      </c>
      <c r="X43" s="56">
        <f t="shared" si="20"/>
        <v>0</v>
      </c>
      <c r="Y43" s="56">
        <f t="shared" si="21"/>
        <v>0</v>
      </c>
      <c r="Z43" s="56">
        <f t="shared" si="22"/>
        <v>0</v>
      </c>
    </row>
    <row r="44" spans="1:26" ht="123" customHeight="1">
      <c r="A44" s="130" t="s">
        <v>260</v>
      </c>
      <c r="B44" s="130">
        <v>1061</v>
      </c>
      <c r="C44" s="131" t="s">
        <v>40</v>
      </c>
      <c r="D44" s="123" t="s">
        <v>225</v>
      </c>
      <c r="E44" s="38" t="s">
        <v>268</v>
      </c>
      <c r="F44" s="42" t="s">
        <v>195</v>
      </c>
      <c r="G44" s="66">
        <f>H44+I44</f>
        <v>559648</v>
      </c>
      <c r="H44" s="104">
        <v>254648</v>
      </c>
      <c r="I44" s="44">
        <v>305000</v>
      </c>
      <c r="J44" s="44">
        <v>305000</v>
      </c>
      <c r="K44" s="37">
        <f>L47+M47</f>
        <v>0</v>
      </c>
      <c r="L44" s="104"/>
      <c r="M44" s="44"/>
      <c r="N44" s="44"/>
      <c r="O44" s="37">
        <f>P44+Q44</f>
        <v>559648</v>
      </c>
      <c r="P44" s="43">
        <f t="shared" si="25"/>
        <v>254648</v>
      </c>
      <c r="Q44" s="43">
        <f t="shared" si="25"/>
        <v>305000</v>
      </c>
      <c r="R44" s="43">
        <f t="shared" si="25"/>
        <v>305000</v>
      </c>
      <c r="S44" s="55">
        <f>T44+U44</f>
        <v>61000</v>
      </c>
      <c r="T44" s="56"/>
      <c r="U44" s="45">
        <v>61000</v>
      </c>
      <c r="V44" s="45">
        <v>61000</v>
      </c>
      <c r="W44" s="55">
        <f>X44+Y44</f>
        <v>620648</v>
      </c>
      <c r="X44" s="56">
        <f>H44+T44</f>
        <v>254648</v>
      </c>
      <c r="Y44" s="56">
        <f>I44+U44</f>
        <v>366000</v>
      </c>
      <c r="Z44" s="56">
        <f>J44+V44</f>
        <v>366000</v>
      </c>
    </row>
    <row r="45" spans="1:26" ht="40.5" customHeight="1" hidden="1">
      <c r="A45" s="91" t="s">
        <v>226</v>
      </c>
      <c r="B45" s="91" t="s">
        <v>227</v>
      </c>
      <c r="C45" s="92" t="s">
        <v>150</v>
      </c>
      <c r="D45" s="93" t="s">
        <v>151</v>
      </c>
      <c r="E45" s="38" t="s">
        <v>228</v>
      </c>
      <c r="F45" s="42" t="s">
        <v>195</v>
      </c>
      <c r="G45" s="66">
        <f t="shared" si="16"/>
        <v>12900</v>
      </c>
      <c r="H45" s="104">
        <v>12900</v>
      </c>
      <c r="I45" s="44"/>
      <c r="J45" s="44"/>
      <c r="K45" s="37"/>
      <c r="L45" s="104"/>
      <c r="M45" s="44"/>
      <c r="N45" s="44"/>
      <c r="O45" s="37"/>
      <c r="P45" s="43"/>
      <c r="Q45" s="43"/>
      <c r="R45" s="43"/>
      <c r="S45" s="55">
        <f t="shared" si="18"/>
        <v>0</v>
      </c>
      <c r="T45" s="45"/>
      <c r="U45" s="45"/>
      <c r="V45" s="46"/>
      <c r="W45" s="55">
        <f t="shared" si="19"/>
        <v>12900</v>
      </c>
      <c r="X45" s="56">
        <f t="shared" si="20"/>
        <v>12900</v>
      </c>
      <c r="Y45" s="56">
        <f t="shared" si="21"/>
        <v>0</v>
      </c>
      <c r="Z45" s="56">
        <f t="shared" si="22"/>
        <v>0</v>
      </c>
    </row>
    <row r="46" spans="1:26" ht="85.5" customHeight="1" hidden="1">
      <c r="A46" s="91" t="s">
        <v>229</v>
      </c>
      <c r="B46" s="91">
        <v>1181</v>
      </c>
      <c r="C46" s="92" t="s">
        <v>150</v>
      </c>
      <c r="D46" s="111" t="s">
        <v>230</v>
      </c>
      <c r="E46" s="38" t="s">
        <v>234</v>
      </c>
      <c r="F46" s="42" t="s">
        <v>195</v>
      </c>
      <c r="G46" s="37">
        <f t="shared" si="16"/>
        <v>650000</v>
      </c>
      <c r="H46" s="104">
        <v>650000</v>
      </c>
      <c r="I46" s="44"/>
      <c r="J46" s="44"/>
      <c r="K46" s="112"/>
      <c r="L46" s="104"/>
      <c r="M46" s="44"/>
      <c r="N46" s="44"/>
      <c r="O46" s="37">
        <f>P46+Q46</f>
        <v>650000</v>
      </c>
      <c r="P46" s="43">
        <f t="shared" si="24"/>
        <v>650000</v>
      </c>
      <c r="Q46" s="43">
        <f t="shared" si="24"/>
        <v>0</v>
      </c>
      <c r="R46" s="43">
        <f t="shared" si="24"/>
        <v>0</v>
      </c>
      <c r="S46" s="55">
        <f t="shared" si="18"/>
        <v>0</v>
      </c>
      <c r="T46" s="45"/>
      <c r="U46" s="45"/>
      <c r="V46" s="46"/>
      <c r="W46" s="55">
        <f t="shared" si="19"/>
        <v>650000</v>
      </c>
      <c r="X46" s="56">
        <f t="shared" si="20"/>
        <v>650000</v>
      </c>
      <c r="Y46" s="56">
        <f t="shared" si="21"/>
        <v>0</v>
      </c>
      <c r="Z46" s="56">
        <f t="shared" si="22"/>
        <v>0</v>
      </c>
    </row>
    <row r="47" spans="1:26" ht="69" customHeight="1" hidden="1">
      <c r="A47" s="91" t="s">
        <v>231</v>
      </c>
      <c r="B47" s="91">
        <v>1200</v>
      </c>
      <c r="C47" s="92" t="s">
        <v>150</v>
      </c>
      <c r="D47" s="111" t="s">
        <v>232</v>
      </c>
      <c r="E47" s="38" t="s">
        <v>233</v>
      </c>
      <c r="F47" s="42" t="s">
        <v>195</v>
      </c>
      <c r="G47" s="37">
        <f t="shared" si="16"/>
        <v>275000</v>
      </c>
      <c r="H47" s="104"/>
      <c r="I47" s="44">
        <v>275000</v>
      </c>
      <c r="J47" s="43">
        <v>275000</v>
      </c>
      <c r="K47" s="37">
        <f t="shared" si="17"/>
        <v>0</v>
      </c>
      <c r="L47" s="104"/>
      <c r="M47" s="44"/>
      <c r="N47" s="43"/>
      <c r="O47" s="37">
        <f t="shared" si="23"/>
        <v>275000</v>
      </c>
      <c r="P47" s="43">
        <f>H47+L47</f>
        <v>0</v>
      </c>
      <c r="Q47" s="43">
        <f>I47+M47</f>
        <v>275000</v>
      </c>
      <c r="R47" s="43">
        <f>J47+N47</f>
        <v>275000</v>
      </c>
      <c r="S47" s="55">
        <f t="shared" si="18"/>
        <v>0</v>
      </c>
      <c r="T47" s="45"/>
      <c r="U47" s="45"/>
      <c r="V47" s="46"/>
      <c r="W47" s="55">
        <f t="shared" si="19"/>
        <v>275000</v>
      </c>
      <c r="X47" s="56">
        <f t="shared" si="20"/>
        <v>0</v>
      </c>
      <c r="Y47" s="56">
        <f t="shared" si="21"/>
        <v>275000</v>
      </c>
      <c r="Z47" s="56">
        <f t="shared" si="22"/>
        <v>275000</v>
      </c>
    </row>
    <row r="48" spans="1:26" ht="70.5" customHeight="1">
      <c r="A48" s="39" t="s">
        <v>79</v>
      </c>
      <c r="B48" s="39" t="s">
        <v>54</v>
      </c>
      <c r="C48" s="40" t="s">
        <v>18</v>
      </c>
      <c r="D48" s="113" t="s">
        <v>42</v>
      </c>
      <c r="E48" s="38" t="s">
        <v>216</v>
      </c>
      <c r="F48" s="42" t="s">
        <v>195</v>
      </c>
      <c r="G48" s="37">
        <f t="shared" si="16"/>
        <v>340420</v>
      </c>
      <c r="H48" s="43">
        <v>340420</v>
      </c>
      <c r="I48" s="59"/>
      <c r="J48" s="37"/>
      <c r="K48" s="37">
        <f t="shared" si="17"/>
        <v>0</v>
      </c>
      <c r="L48" s="43"/>
      <c r="M48" s="59"/>
      <c r="N48" s="37"/>
      <c r="O48" s="37">
        <f t="shared" si="23"/>
        <v>340420</v>
      </c>
      <c r="P48" s="43">
        <f t="shared" si="24"/>
        <v>340420</v>
      </c>
      <c r="Q48" s="43">
        <f t="shared" si="24"/>
        <v>0</v>
      </c>
      <c r="R48" s="43">
        <f t="shared" si="24"/>
        <v>0</v>
      </c>
      <c r="S48" s="55">
        <f t="shared" si="18"/>
        <v>-130244</v>
      </c>
      <c r="T48" s="45">
        <v>-130244</v>
      </c>
      <c r="U48" s="45"/>
      <c r="V48" s="46"/>
      <c r="W48" s="55">
        <f t="shared" si="19"/>
        <v>210176</v>
      </c>
      <c r="X48" s="56">
        <f t="shared" si="20"/>
        <v>210176</v>
      </c>
      <c r="Y48" s="56">
        <f t="shared" si="21"/>
        <v>0</v>
      </c>
      <c r="Z48" s="56">
        <f t="shared" si="22"/>
        <v>0</v>
      </c>
    </row>
    <row r="49" spans="1:26" ht="78.75" hidden="1">
      <c r="A49" s="114" t="s">
        <v>113</v>
      </c>
      <c r="B49" s="114" t="s">
        <v>47</v>
      </c>
      <c r="C49" s="115" t="s">
        <v>20</v>
      </c>
      <c r="D49" s="116" t="s">
        <v>41</v>
      </c>
      <c r="E49" s="38" t="s">
        <v>239</v>
      </c>
      <c r="F49" s="42" t="s">
        <v>195</v>
      </c>
      <c r="G49" s="37">
        <f t="shared" si="16"/>
        <v>2400</v>
      </c>
      <c r="H49" s="43">
        <v>2400</v>
      </c>
      <c r="I49" s="59"/>
      <c r="J49" s="37"/>
      <c r="K49" s="37">
        <f t="shared" si="17"/>
        <v>0</v>
      </c>
      <c r="L49" s="43"/>
      <c r="M49" s="59"/>
      <c r="N49" s="37"/>
      <c r="O49" s="37">
        <f t="shared" si="23"/>
        <v>2400</v>
      </c>
      <c r="P49" s="43">
        <f t="shared" si="24"/>
        <v>2400</v>
      </c>
      <c r="Q49" s="43">
        <f t="shared" si="24"/>
        <v>0</v>
      </c>
      <c r="R49" s="43">
        <f t="shared" si="24"/>
        <v>0</v>
      </c>
      <c r="S49" s="55">
        <f t="shared" si="18"/>
        <v>0</v>
      </c>
      <c r="T49" s="45"/>
      <c r="U49" s="45"/>
      <c r="V49" s="46"/>
      <c r="W49" s="55">
        <f t="shared" si="19"/>
        <v>2400</v>
      </c>
      <c r="X49" s="56">
        <f t="shared" si="20"/>
        <v>2400</v>
      </c>
      <c r="Y49" s="56">
        <f t="shared" si="21"/>
        <v>0</v>
      </c>
      <c r="Z49" s="56">
        <f t="shared" si="22"/>
        <v>0</v>
      </c>
    </row>
    <row r="50" spans="1:26" ht="43.5" customHeight="1">
      <c r="A50" s="125" t="s">
        <v>264</v>
      </c>
      <c r="B50" s="125" t="s">
        <v>265</v>
      </c>
      <c r="C50" s="126" t="s">
        <v>110</v>
      </c>
      <c r="D50" s="127" t="s">
        <v>266</v>
      </c>
      <c r="E50" s="38" t="s">
        <v>278</v>
      </c>
      <c r="F50" s="42" t="s">
        <v>195</v>
      </c>
      <c r="G50" s="37">
        <f t="shared" si="16"/>
        <v>108481</v>
      </c>
      <c r="H50" s="43"/>
      <c r="I50" s="44">
        <v>108481</v>
      </c>
      <c r="J50" s="44">
        <v>108481</v>
      </c>
      <c r="K50" s="37"/>
      <c r="L50" s="43"/>
      <c r="M50" s="59"/>
      <c r="N50" s="59"/>
      <c r="O50" s="37"/>
      <c r="P50" s="43"/>
      <c r="Q50" s="43"/>
      <c r="R50" s="43"/>
      <c r="S50" s="55">
        <f t="shared" si="18"/>
        <v>49100</v>
      </c>
      <c r="T50" s="45"/>
      <c r="U50" s="45">
        <v>49100</v>
      </c>
      <c r="V50" s="45">
        <v>49100</v>
      </c>
      <c r="W50" s="55">
        <f>X50+Y50</f>
        <v>157581</v>
      </c>
      <c r="X50" s="56">
        <f aca="true" t="shared" si="26" ref="X50:Z52">H50+T50</f>
        <v>0</v>
      </c>
      <c r="Y50" s="56">
        <f t="shared" si="26"/>
        <v>157581</v>
      </c>
      <c r="Z50" s="56">
        <f t="shared" si="26"/>
        <v>157581</v>
      </c>
    </row>
    <row r="51" spans="1:26" ht="98.25" customHeight="1">
      <c r="A51" s="52">
        <v>617325</v>
      </c>
      <c r="B51" s="52">
        <v>7325</v>
      </c>
      <c r="C51" s="62" t="s">
        <v>110</v>
      </c>
      <c r="D51" s="117" t="s">
        <v>140</v>
      </c>
      <c r="E51" s="38" t="s">
        <v>273</v>
      </c>
      <c r="F51" s="42" t="s">
        <v>195</v>
      </c>
      <c r="G51" s="37">
        <f t="shared" si="16"/>
        <v>0</v>
      </c>
      <c r="H51" s="43"/>
      <c r="I51" s="44"/>
      <c r="J51" s="44"/>
      <c r="K51" s="37">
        <f t="shared" si="17"/>
        <v>0</v>
      </c>
      <c r="L51" s="43"/>
      <c r="M51" s="44"/>
      <c r="N51" s="44"/>
      <c r="O51" s="37">
        <f t="shared" si="23"/>
        <v>0</v>
      </c>
      <c r="P51" s="43">
        <f t="shared" si="24"/>
        <v>0</v>
      </c>
      <c r="Q51" s="43">
        <f t="shared" si="24"/>
        <v>0</v>
      </c>
      <c r="R51" s="43">
        <f t="shared" si="24"/>
        <v>0</v>
      </c>
      <c r="S51" s="55">
        <f t="shared" si="18"/>
        <v>25250</v>
      </c>
      <c r="T51" s="45"/>
      <c r="U51" s="45">
        <v>25250</v>
      </c>
      <c r="V51" s="45">
        <v>25250</v>
      </c>
      <c r="W51" s="55">
        <f>X51+Y51</f>
        <v>25250</v>
      </c>
      <c r="X51" s="56">
        <f t="shared" si="26"/>
        <v>0</v>
      </c>
      <c r="Y51" s="56">
        <f t="shared" si="26"/>
        <v>25250</v>
      </c>
      <c r="Z51" s="56">
        <f t="shared" si="26"/>
        <v>25250</v>
      </c>
    </row>
    <row r="52" spans="1:26" ht="54.75" customHeight="1">
      <c r="A52" s="125" t="s">
        <v>261</v>
      </c>
      <c r="B52" s="125" t="s">
        <v>262</v>
      </c>
      <c r="C52" s="126" t="s">
        <v>26</v>
      </c>
      <c r="D52" s="127" t="s">
        <v>263</v>
      </c>
      <c r="E52" s="38" t="s">
        <v>239</v>
      </c>
      <c r="F52" s="42" t="s">
        <v>195</v>
      </c>
      <c r="G52" s="37">
        <f t="shared" si="16"/>
        <v>1940000</v>
      </c>
      <c r="H52" s="43"/>
      <c r="I52" s="44">
        <v>1940000</v>
      </c>
      <c r="J52" s="44">
        <v>1940000</v>
      </c>
      <c r="K52" s="37"/>
      <c r="L52" s="43"/>
      <c r="M52" s="44"/>
      <c r="N52" s="44"/>
      <c r="O52" s="37"/>
      <c r="P52" s="43"/>
      <c r="Q52" s="43"/>
      <c r="R52" s="43"/>
      <c r="S52" s="55">
        <f t="shared" si="18"/>
        <v>-25250</v>
      </c>
      <c r="T52" s="45"/>
      <c r="U52" s="45">
        <v>-25250</v>
      </c>
      <c r="V52" s="45">
        <v>-25250</v>
      </c>
      <c r="W52" s="55">
        <f>X52+Y52</f>
        <v>1914750</v>
      </c>
      <c r="X52" s="56">
        <f t="shared" si="26"/>
        <v>0</v>
      </c>
      <c r="Y52" s="56">
        <f t="shared" si="26"/>
        <v>1914750</v>
      </c>
      <c r="Z52" s="56">
        <f t="shared" si="26"/>
        <v>1914750</v>
      </c>
    </row>
    <row r="53" spans="1:26" ht="39.75" customHeight="1" hidden="1">
      <c r="A53" s="99" t="s">
        <v>80</v>
      </c>
      <c r="B53" s="100"/>
      <c r="C53" s="101"/>
      <c r="D53" s="102" t="s">
        <v>13</v>
      </c>
      <c r="E53" s="38" t="s">
        <v>109</v>
      </c>
      <c r="F53" s="38"/>
      <c r="G53" s="37">
        <f aca="true" t="shared" si="27" ref="G53:Z53">G54</f>
        <v>3836789</v>
      </c>
      <c r="H53" s="37">
        <f t="shared" si="27"/>
        <v>3794689</v>
      </c>
      <c r="I53" s="37">
        <f t="shared" si="27"/>
        <v>42100</v>
      </c>
      <c r="J53" s="37">
        <f t="shared" si="27"/>
        <v>42100</v>
      </c>
      <c r="K53" s="37">
        <f t="shared" si="27"/>
        <v>0</v>
      </c>
      <c r="L53" s="37">
        <f t="shared" si="27"/>
        <v>0</v>
      </c>
      <c r="M53" s="37">
        <f t="shared" si="27"/>
        <v>0</v>
      </c>
      <c r="N53" s="37">
        <f t="shared" si="27"/>
        <v>0</v>
      </c>
      <c r="O53" s="37">
        <f t="shared" si="27"/>
        <v>3658689</v>
      </c>
      <c r="P53" s="37">
        <f t="shared" si="27"/>
        <v>3755689</v>
      </c>
      <c r="Q53" s="37">
        <f t="shared" si="27"/>
        <v>0</v>
      </c>
      <c r="R53" s="37">
        <f t="shared" si="27"/>
        <v>0</v>
      </c>
      <c r="S53" s="37">
        <f t="shared" si="27"/>
        <v>0</v>
      </c>
      <c r="T53" s="37">
        <f t="shared" si="27"/>
        <v>0</v>
      </c>
      <c r="U53" s="37">
        <f t="shared" si="27"/>
        <v>0</v>
      </c>
      <c r="V53" s="37">
        <f t="shared" si="27"/>
        <v>0</v>
      </c>
      <c r="W53" s="37">
        <f t="shared" si="27"/>
        <v>3836789</v>
      </c>
      <c r="X53" s="37">
        <f t="shared" si="27"/>
        <v>3794689</v>
      </c>
      <c r="Y53" s="37">
        <f t="shared" si="27"/>
        <v>42100</v>
      </c>
      <c r="Z53" s="37">
        <f t="shared" si="27"/>
        <v>42100</v>
      </c>
    </row>
    <row r="54" spans="1:26" ht="34.5" customHeight="1" hidden="1">
      <c r="A54" s="99" t="s">
        <v>81</v>
      </c>
      <c r="B54" s="100"/>
      <c r="C54" s="101"/>
      <c r="D54" s="102" t="s">
        <v>13</v>
      </c>
      <c r="E54" s="38"/>
      <c r="F54" s="38"/>
      <c r="G54" s="37">
        <f>SUM(G55:G68)</f>
        <v>3836789</v>
      </c>
      <c r="H54" s="37">
        <f>SUM(H55:H68)</f>
        <v>3794689</v>
      </c>
      <c r="I54" s="37">
        <f>SUM(I55:I68)</f>
        <v>42100</v>
      </c>
      <c r="J54" s="37">
        <f>SUM(J55:J68)</f>
        <v>42100</v>
      </c>
      <c r="K54" s="37">
        <f aca="true" t="shared" si="28" ref="K54:Z54">SUM(K55:K68)</f>
        <v>0</v>
      </c>
      <c r="L54" s="37">
        <f t="shared" si="28"/>
        <v>0</v>
      </c>
      <c r="M54" s="37">
        <f t="shared" si="28"/>
        <v>0</v>
      </c>
      <c r="N54" s="37">
        <f t="shared" si="28"/>
        <v>0</v>
      </c>
      <c r="O54" s="37">
        <f t="shared" si="28"/>
        <v>3658689</v>
      </c>
      <c r="P54" s="37">
        <f t="shared" si="28"/>
        <v>3755689</v>
      </c>
      <c r="Q54" s="37">
        <f t="shared" si="28"/>
        <v>0</v>
      </c>
      <c r="R54" s="37">
        <f t="shared" si="28"/>
        <v>0</v>
      </c>
      <c r="S54" s="37">
        <f t="shared" si="28"/>
        <v>0</v>
      </c>
      <c r="T54" s="37">
        <f t="shared" si="28"/>
        <v>0</v>
      </c>
      <c r="U54" s="37">
        <f t="shared" si="28"/>
        <v>0</v>
      </c>
      <c r="V54" s="37">
        <f t="shared" si="28"/>
        <v>0</v>
      </c>
      <c r="W54" s="37">
        <f t="shared" si="28"/>
        <v>3836789</v>
      </c>
      <c r="X54" s="37">
        <f t="shared" si="28"/>
        <v>3794689</v>
      </c>
      <c r="Y54" s="37">
        <f t="shared" si="28"/>
        <v>42100</v>
      </c>
      <c r="Z54" s="37">
        <f t="shared" si="28"/>
        <v>42100</v>
      </c>
    </row>
    <row r="55" spans="1:26" ht="67.5" hidden="1">
      <c r="A55" s="39" t="s">
        <v>2</v>
      </c>
      <c r="B55" s="39" t="s">
        <v>50</v>
      </c>
      <c r="C55" s="40" t="s">
        <v>17</v>
      </c>
      <c r="D55" s="41" t="s">
        <v>70</v>
      </c>
      <c r="E55" s="38" t="s">
        <v>3</v>
      </c>
      <c r="F55" s="42" t="s">
        <v>195</v>
      </c>
      <c r="G55" s="37">
        <f>H55+I55</f>
        <v>42100</v>
      </c>
      <c r="H55" s="37"/>
      <c r="I55" s="44">
        <v>42100</v>
      </c>
      <c r="J55" s="43">
        <v>42100</v>
      </c>
      <c r="K55" s="37"/>
      <c r="L55" s="37"/>
      <c r="M55" s="59"/>
      <c r="N55" s="37"/>
      <c r="O55" s="37"/>
      <c r="P55" s="37"/>
      <c r="Q55" s="37"/>
      <c r="R55" s="37"/>
      <c r="S55" s="55">
        <f aca="true" t="shared" si="29" ref="S55:S67">T55+U55</f>
        <v>0</v>
      </c>
      <c r="T55" s="45"/>
      <c r="U55" s="45"/>
      <c r="V55" s="46"/>
      <c r="W55" s="55">
        <f>X55+Y55</f>
        <v>42100</v>
      </c>
      <c r="X55" s="56">
        <f aca="true" t="shared" si="30" ref="X55:Z56">H55+T55</f>
        <v>0</v>
      </c>
      <c r="Y55" s="56">
        <f t="shared" si="30"/>
        <v>42100</v>
      </c>
      <c r="Z55" s="56">
        <f t="shared" si="30"/>
        <v>42100</v>
      </c>
    </row>
    <row r="56" spans="1:26" ht="74.25" customHeight="1" hidden="1">
      <c r="A56" s="39" t="s">
        <v>254</v>
      </c>
      <c r="B56" s="39" t="s">
        <v>29</v>
      </c>
      <c r="C56" s="40" t="s">
        <v>22</v>
      </c>
      <c r="D56" s="90" t="s">
        <v>76</v>
      </c>
      <c r="E56" s="38" t="s">
        <v>255</v>
      </c>
      <c r="F56" s="42" t="s">
        <v>256</v>
      </c>
      <c r="G56" s="37">
        <f>H56+I56</f>
        <v>39000</v>
      </c>
      <c r="H56" s="37">
        <v>39000</v>
      </c>
      <c r="I56" s="44"/>
      <c r="J56" s="43"/>
      <c r="K56" s="37"/>
      <c r="L56" s="37"/>
      <c r="M56" s="59"/>
      <c r="N56" s="37"/>
      <c r="O56" s="37"/>
      <c r="P56" s="37"/>
      <c r="Q56" s="37"/>
      <c r="R56" s="37"/>
      <c r="S56" s="55">
        <f t="shared" si="29"/>
        <v>0</v>
      </c>
      <c r="T56" s="45"/>
      <c r="U56" s="45"/>
      <c r="V56" s="46"/>
      <c r="W56" s="55">
        <f>X56+Y56</f>
        <v>39000</v>
      </c>
      <c r="X56" s="56">
        <f t="shared" si="30"/>
        <v>39000</v>
      </c>
      <c r="Y56" s="56">
        <f t="shared" si="30"/>
        <v>0</v>
      </c>
      <c r="Z56" s="56">
        <f t="shared" si="30"/>
        <v>0</v>
      </c>
    </row>
    <row r="57" spans="1:26" ht="42" customHeight="1" hidden="1">
      <c r="A57" s="49" t="s">
        <v>82</v>
      </c>
      <c r="B57" s="49" t="s">
        <v>36</v>
      </c>
      <c r="C57" s="50" t="s">
        <v>19</v>
      </c>
      <c r="D57" s="63" t="s">
        <v>83</v>
      </c>
      <c r="E57" s="97" t="s">
        <v>205</v>
      </c>
      <c r="F57" s="42" t="s">
        <v>196</v>
      </c>
      <c r="G57" s="37">
        <f>H57+I57</f>
        <v>184860</v>
      </c>
      <c r="H57" s="43">
        <v>184860</v>
      </c>
      <c r="I57" s="59"/>
      <c r="J57" s="37"/>
      <c r="K57" s="37">
        <f>L57+M57</f>
        <v>0</v>
      </c>
      <c r="L57" s="43"/>
      <c r="M57" s="59"/>
      <c r="N57" s="37"/>
      <c r="O57" s="37">
        <f>P57+Q57</f>
        <v>184860</v>
      </c>
      <c r="P57" s="43">
        <f aca="true" t="shared" si="31" ref="P57:P67">H57+L57</f>
        <v>184860</v>
      </c>
      <c r="Q57" s="43">
        <f aca="true" t="shared" si="32" ref="Q57:Q67">I57+M57</f>
        <v>0</v>
      </c>
      <c r="R57" s="43">
        <f aca="true" t="shared" si="33" ref="R57:R67">J57+N57</f>
        <v>0</v>
      </c>
      <c r="S57" s="55">
        <f t="shared" si="29"/>
        <v>0</v>
      </c>
      <c r="T57" s="45"/>
      <c r="U57" s="45"/>
      <c r="V57" s="46"/>
      <c r="W57" s="55">
        <f aca="true" t="shared" si="34" ref="W57:W67">X57+Y57</f>
        <v>184860</v>
      </c>
      <c r="X57" s="56">
        <f aca="true" t="shared" si="35" ref="X57:X67">H57+T57</f>
        <v>184860</v>
      </c>
      <c r="Y57" s="56">
        <f aca="true" t="shared" si="36" ref="Y57:Y67">I57+U57</f>
        <v>0</v>
      </c>
      <c r="Z57" s="56">
        <f aca="true" t="shared" si="37" ref="Z57:Z67">J57+V57</f>
        <v>0</v>
      </c>
    </row>
    <row r="58" spans="1:26" ht="31.5" customHeight="1" hidden="1">
      <c r="A58" s="49" t="s">
        <v>87</v>
      </c>
      <c r="B58" s="49" t="s">
        <v>88</v>
      </c>
      <c r="C58" s="50" t="s">
        <v>30</v>
      </c>
      <c r="D58" s="67" t="s">
        <v>37</v>
      </c>
      <c r="E58" s="42" t="s">
        <v>141</v>
      </c>
      <c r="F58" s="42" t="s">
        <v>196</v>
      </c>
      <c r="G58" s="37">
        <f aca="true" t="shared" si="38" ref="G58:G68">H58+I58</f>
        <v>215470</v>
      </c>
      <c r="H58" s="43">
        <v>215470</v>
      </c>
      <c r="I58" s="59"/>
      <c r="J58" s="37"/>
      <c r="K58" s="37">
        <f aca="true" t="shared" si="39" ref="K58:K65">L58+M58</f>
        <v>0</v>
      </c>
      <c r="L58" s="43"/>
      <c r="M58" s="59"/>
      <c r="N58" s="37"/>
      <c r="O58" s="37">
        <f aca="true" t="shared" si="40" ref="O58:O65">P58+Q58</f>
        <v>215470</v>
      </c>
      <c r="P58" s="43">
        <f t="shared" si="31"/>
        <v>215470</v>
      </c>
      <c r="Q58" s="43">
        <f t="shared" si="32"/>
        <v>0</v>
      </c>
      <c r="R58" s="43">
        <f t="shared" si="33"/>
        <v>0</v>
      </c>
      <c r="S58" s="55">
        <f t="shared" si="29"/>
        <v>0</v>
      </c>
      <c r="T58" s="45"/>
      <c r="U58" s="45"/>
      <c r="V58" s="46"/>
      <c r="W58" s="55">
        <f t="shared" si="34"/>
        <v>215470</v>
      </c>
      <c r="X58" s="56">
        <f t="shared" si="35"/>
        <v>215470</v>
      </c>
      <c r="Y58" s="56">
        <f t="shared" si="36"/>
        <v>0</v>
      </c>
      <c r="Z58" s="56">
        <f t="shared" si="37"/>
        <v>0</v>
      </c>
    </row>
    <row r="59" spans="1:26" ht="39.75" customHeight="1" hidden="1">
      <c r="A59" s="49" t="s">
        <v>93</v>
      </c>
      <c r="B59" s="49">
        <v>3033</v>
      </c>
      <c r="C59" s="50" t="s">
        <v>30</v>
      </c>
      <c r="D59" s="58" t="s">
        <v>94</v>
      </c>
      <c r="E59" s="97" t="s">
        <v>212</v>
      </c>
      <c r="F59" s="42" t="s">
        <v>195</v>
      </c>
      <c r="G59" s="37">
        <f t="shared" si="38"/>
        <v>583050</v>
      </c>
      <c r="H59" s="43">
        <v>583050</v>
      </c>
      <c r="I59" s="59"/>
      <c r="J59" s="37"/>
      <c r="K59" s="37">
        <f t="shared" si="39"/>
        <v>0</v>
      </c>
      <c r="L59" s="43"/>
      <c r="M59" s="59"/>
      <c r="N59" s="37"/>
      <c r="O59" s="37">
        <f t="shared" si="40"/>
        <v>583050</v>
      </c>
      <c r="P59" s="43">
        <f t="shared" si="31"/>
        <v>583050</v>
      </c>
      <c r="Q59" s="43">
        <f t="shared" si="32"/>
        <v>0</v>
      </c>
      <c r="R59" s="43">
        <f t="shared" si="33"/>
        <v>0</v>
      </c>
      <c r="S59" s="55">
        <f t="shared" si="29"/>
        <v>0</v>
      </c>
      <c r="T59" s="45"/>
      <c r="U59" s="45"/>
      <c r="V59" s="46"/>
      <c r="W59" s="55">
        <f t="shared" si="34"/>
        <v>583050</v>
      </c>
      <c r="X59" s="56">
        <f t="shared" si="35"/>
        <v>583050</v>
      </c>
      <c r="Y59" s="56">
        <f t="shared" si="36"/>
        <v>0</v>
      </c>
      <c r="Z59" s="56">
        <f t="shared" si="37"/>
        <v>0</v>
      </c>
    </row>
    <row r="60" spans="1:26" ht="49.5" customHeight="1" hidden="1">
      <c r="A60" s="49" t="s">
        <v>84</v>
      </c>
      <c r="B60" s="49" t="s">
        <v>85</v>
      </c>
      <c r="C60" s="50" t="s">
        <v>30</v>
      </c>
      <c r="D60" s="67" t="s">
        <v>86</v>
      </c>
      <c r="E60" s="42" t="s">
        <v>141</v>
      </c>
      <c r="F60" s="42" t="s">
        <v>196</v>
      </c>
      <c r="G60" s="37">
        <f t="shared" si="38"/>
        <v>149000</v>
      </c>
      <c r="H60" s="43">
        <v>149000</v>
      </c>
      <c r="I60" s="59"/>
      <c r="J60" s="37"/>
      <c r="K60" s="37">
        <f t="shared" si="39"/>
        <v>0</v>
      </c>
      <c r="L60" s="43"/>
      <c r="M60" s="59"/>
      <c r="N60" s="37"/>
      <c r="O60" s="37">
        <f t="shared" si="40"/>
        <v>149000</v>
      </c>
      <c r="P60" s="43">
        <f t="shared" si="31"/>
        <v>149000</v>
      </c>
      <c r="Q60" s="43">
        <f t="shared" si="32"/>
        <v>0</v>
      </c>
      <c r="R60" s="43">
        <f t="shared" si="33"/>
        <v>0</v>
      </c>
      <c r="S60" s="55">
        <f t="shared" si="29"/>
        <v>0</v>
      </c>
      <c r="T60" s="56"/>
      <c r="U60" s="45"/>
      <c r="V60" s="46"/>
      <c r="W60" s="55">
        <f t="shared" si="34"/>
        <v>149000</v>
      </c>
      <c r="X60" s="56">
        <f t="shared" si="35"/>
        <v>149000</v>
      </c>
      <c r="Y60" s="56">
        <f t="shared" si="36"/>
        <v>0</v>
      </c>
      <c r="Z60" s="56">
        <f t="shared" si="37"/>
        <v>0</v>
      </c>
    </row>
    <row r="61" spans="1:26" ht="39" customHeight="1" hidden="1">
      <c r="A61" s="49" t="s">
        <v>89</v>
      </c>
      <c r="B61" s="49" t="s">
        <v>90</v>
      </c>
      <c r="C61" s="50" t="s">
        <v>18</v>
      </c>
      <c r="D61" s="67" t="s">
        <v>38</v>
      </c>
      <c r="E61" s="38" t="s">
        <v>216</v>
      </c>
      <c r="F61" s="42" t="s">
        <v>195</v>
      </c>
      <c r="G61" s="37">
        <f t="shared" si="38"/>
        <v>8800</v>
      </c>
      <c r="H61" s="43">
        <v>8800</v>
      </c>
      <c r="I61" s="59"/>
      <c r="J61" s="37"/>
      <c r="K61" s="37">
        <f t="shared" si="39"/>
        <v>0</v>
      </c>
      <c r="L61" s="43"/>
      <c r="M61" s="59"/>
      <c r="N61" s="37"/>
      <c r="O61" s="37">
        <f t="shared" si="40"/>
        <v>8800</v>
      </c>
      <c r="P61" s="43">
        <f t="shared" si="31"/>
        <v>8800</v>
      </c>
      <c r="Q61" s="43">
        <f t="shared" si="32"/>
        <v>0</v>
      </c>
      <c r="R61" s="43">
        <f t="shared" si="33"/>
        <v>0</v>
      </c>
      <c r="S61" s="55">
        <f t="shared" si="29"/>
        <v>0</v>
      </c>
      <c r="T61" s="45"/>
      <c r="U61" s="45"/>
      <c r="V61" s="46"/>
      <c r="W61" s="55">
        <f t="shared" si="34"/>
        <v>8800</v>
      </c>
      <c r="X61" s="56">
        <f t="shared" si="35"/>
        <v>8800</v>
      </c>
      <c r="Y61" s="56">
        <f t="shared" si="36"/>
        <v>0</v>
      </c>
      <c r="Z61" s="56">
        <f t="shared" si="37"/>
        <v>0</v>
      </c>
    </row>
    <row r="62" spans="1:26" ht="40.5" customHeight="1" hidden="1">
      <c r="A62" s="49" t="s">
        <v>114</v>
      </c>
      <c r="B62" s="49" t="s">
        <v>91</v>
      </c>
      <c r="C62" s="50" t="s">
        <v>18</v>
      </c>
      <c r="D62" s="67" t="s">
        <v>39</v>
      </c>
      <c r="E62" s="38" t="s">
        <v>216</v>
      </c>
      <c r="F62" s="42" t="s">
        <v>195</v>
      </c>
      <c r="G62" s="37">
        <f t="shared" si="38"/>
        <v>11800</v>
      </c>
      <c r="H62" s="43">
        <v>11800</v>
      </c>
      <c r="I62" s="59"/>
      <c r="J62" s="37"/>
      <c r="K62" s="37">
        <f t="shared" si="39"/>
        <v>0</v>
      </c>
      <c r="L62" s="43"/>
      <c r="M62" s="59"/>
      <c r="N62" s="37"/>
      <c r="O62" s="37">
        <f t="shared" si="40"/>
        <v>11800</v>
      </c>
      <c r="P62" s="43">
        <f t="shared" si="31"/>
        <v>11800</v>
      </c>
      <c r="Q62" s="43">
        <f t="shared" si="32"/>
        <v>0</v>
      </c>
      <c r="R62" s="43">
        <f t="shared" si="33"/>
        <v>0</v>
      </c>
      <c r="S62" s="55">
        <f t="shared" si="29"/>
        <v>0</v>
      </c>
      <c r="T62" s="45"/>
      <c r="U62" s="45"/>
      <c r="V62" s="46"/>
      <c r="W62" s="55">
        <f t="shared" si="34"/>
        <v>11800</v>
      </c>
      <c r="X62" s="56">
        <f t="shared" si="35"/>
        <v>11800</v>
      </c>
      <c r="Y62" s="56">
        <f t="shared" si="36"/>
        <v>0</v>
      </c>
      <c r="Z62" s="56">
        <f t="shared" si="37"/>
        <v>0</v>
      </c>
    </row>
    <row r="63" spans="1:26" ht="69" customHeight="1" hidden="1">
      <c r="A63" s="39" t="s">
        <v>188</v>
      </c>
      <c r="B63" s="39" t="s">
        <v>54</v>
      </c>
      <c r="C63" s="40" t="s">
        <v>18</v>
      </c>
      <c r="D63" s="113" t="s">
        <v>42</v>
      </c>
      <c r="E63" s="38" t="s">
        <v>212</v>
      </c>
      <c r="F63" s="42" t="s">
        <v>195</v>
      </c>
      <c r="G63" s="37">
        <f t="shared" si="38"/>
        <v>97000</v>
      </c>
      <c r="H63" s="43">
        <v>97000</v>
      </c>
      <c r="I63" s="59"/>
      <c r="J63" s="37"/>
      <c r="K63" s="37"/>
      <c r="L63" s="43"/>
      <c r="M63" s="59"/>
      <c r="N63" s="37"/>
      <c r="O63" s="37"/>
      <c r="P63" s="43">
        <f t="shared" si="31"/>
        <v>97000</v>
      </c>
      <c r="Q63" s="43"/>
      <c r="R63" s="43"/>
      <c r="S63" s="55">
        <f t="shared" si="29"/>
        <v>0</v>
      </c>
      <c r="T63" s="45"/>
      <c r="U63" s="45"/>
      <c r="V63" s="46"/>
      <c r="W63" s="55">
        <f t="shared" si="34"/>
        <v>97000</v>
      </c>
      <c r="X63" s="56">
        <f t="shared" si="35"/>
        <v>97000</v>
      </c>
      <c r="Y63" s="56">
        <f t="shared" si="36"/>
        <v>0</v>
      </c>
      <c r="Z63" s="56">
        <f t="shared" si="37"/>
        <v>0</v>
      </c>
    </row>
    <row r="64" spans="1:26" ht="86.25" customHeight="1" hidden="1">
      <c r="A64" s="49" t="s">
        <v>116</v>
      </c>
      <c r="B64" s="49" t="s">
        <v>117</v>
      </c>
      <c r="C64" s="50" t="s">
        <v>31</v>
      </c>
      <c r="D64" s="63" t="s">
        <v>115</v>
      </c>
      <c r="E64" s="42" t="s">
        <v>141</v>
      </c>
      <c r="F64" s="42" t="s">
        <v>196</v>
      </c>
      <c r="G64" s="37">
        <f t="shared" si="38"/>
        <v>1045030</v>
      </c>
      <c r="H64" s="43">
        <v>1045030</v>
      </c>
      <c r="I64" s="59"/>
      <c r="J64" s="37"/>
      <c r="K64" s="37">
        <f t="shared" si="39"/>
        <v>0</v>
      </c>
      <c r="L64" s="43"/>
      <c r="M64" s="59"/>
      <c r="N64" s="37"/>
      <c r="O64" s="37">
        <f t="shared" si="40"/>
        <v>1045030</v>
      </c>
      <c r="P64" s="43">
        <f t="shared" si="31"/>
        <v>1045030</v>
      </c>
      <c r="Q64" s="43">
        <f t="shared" si="32"/>
        <v>0</v>
      </c>
      <c r="R64" s="43">
        <f t="shared" si="33"/>
        <v>0</v>
      </c>
      <c r="S64" s="55">
        <f t="shared" si="29"/>
        <v>0</v>
      </c>
      <c r="T64" s="45"/>
      <c r="U64" s="45"/>
      <c r="V64" s="46"/>
      <c r="W64" s="55">
        <f t="shared" si="34"/>
        <v>1045030</v>
      </c>
      <c r="X64" s="56">
        <f t="shared" si="35"/>
        <v>1045030</v>
      </c>
      <c r="Y64" s="56">
        <f t="shared" si="36"/>
        <v>0</v>
      </c>
      <c r="Z64" s="56">
        <f t="shared" si="37"/>
        <v>0</v>
      </c>
    </row>
    <row r="65" spans="1:26" ht="75.75" customHeight="1" hidden="1">
      <c r="A65" s="49" t="s">
        <v>120</v>
      </c>
      <c r="B65" s="49" t="s">
        <v>121</v>
      </c>
      <c r="C65" s="50" t="s">
        <v>24</v>
      </c>
      <c r="D65" s="118" t="s">
        <v>92</v>
      </c>
      <c r="E65" s="42" t="s">
        <v>141</v>
      </c>
      <c r="F65" s="42" t="s">
        <v>196</v>
      </c>
      <c r="G65" s="37">
        <f t="shared" si="38"/>
        <v>65220</v>
      </c>
      <c r="H65" s="43">
        <v>65220</v>
      </c>
      <c r="I65" s="59"/>
      <c r="J65" s="37"/>
      <c r="K65" s="37">
        <f t="shared" si="39"/>
        <v>0</v>
      </c>
      <c r="L65" s="43"/>
      <c r="M65" s="59"/>
      <c r="N65" s="37"/>
      <c r="O65" s="37">
        <f t="shared" si="40"/>
        <v>65220</v>
      </c>
      <c r="P65" s="43">
        <f t="shared" si="31"/>
        <v>65220</v>
      </c>
      <c r="Q65" s="43">
        <f t="shared" si="32"/>
        <v>0</v>
      </c>
      <c r="R65" s="43">
        <f t="shared" si="33"/>
        <v>0</v>
      </c>
      <c r="S65" s="55">
        <f t="shared" si="29"/>
        <v>0</v>
      </c>
      <c r="T65" s="45"/>
      <c r="U65" s="45"/>
      <c r="V65" s="46"/>
      <c r="W65" s="55">
        <f t="shared" si="34"/>
        <v>65220</v>
      </c>
      <c r="X65" s="56">
        <f t="shared" si="35"/>
        <v>65220</v>
      </c>
      <c r="Y65" s="56">
        <f t="shared" si="36"/>
        <v>0</v>
      </c>
      <c r="Z65" s="56">
        <f t="shared" si="37"/>
        <v>0</v>
      </c>
    </row>
    <row r="66" spans="1:26" ht="36.75" customHeight="1" hidden="1">
      <c r="A66" s="49" t="s">
        <v>122</v>
      </c>
      <c r="B66" s="49" t="s">
        <v>123</v>
      </c>
      <c r="C66" s="50" t="s">
        <v>32</v>
      </c>
      <c r="D66" s="51" t="s">
        <v>48</v>
      </c>
      <c r="E66" s="38" t="s">
        <v>212</v>
      </c>
      <c r="F66" s="42" t="s">
        <v>195</v>
      </c>
      <c r="G66" s="37">
        <f>H66+I66</f>
        <v>19590</v>
      </c>
      <c r="H66" s="43">
        <v>19590</v>
      </c>
      <c r="I66" s="59"/>
      <c r="J66" s="37"/>
      <c r="K66" s="37">
        <f>L66+M66</f>
        <v>0</v>
      </c>
      <c r="L66" s="43"/>
      <c r="M66" s="59"/>
      <c r="N66" s="37"/>
      <c r="O66" s="37">
        <f>P66+Q66</f>
        <v>19590</v>
      </c>
      <c r="P66" s="43">
        <f t="shared" si="31"/>
        <v>19590</v>
      </c>
      <c r="Q66" s="43">
        <f t="shared" si="32"/>
        <v>0</v>
      </c>
      <c r="R66" s="43">
        <f t="shared" si="33"/>
        <v>0</v>
      </c>
      <c r="S66" s="55">
        <f t="shared" si="29"/>
        <v>0</v>
      </c>
      <c r="T66" s="45"/>
      <c r="U66" s="45"/>
      <c r="V66" s="46"/>
      <c r="W66" s="55">
        <f t="shared" si="34"/>
        <v>19590</v>
      </c>
      <c r="X66" s="56">
        <f t="shared" si="35"/>
        <v>19590</v>
      </c>
      <c r="Y66" s="56">
        <f t="shared" si="36"/>
        <v>0</v>
      </c>
      <c r="Z66" s="56">
        <f t="shared" si="37"/>
        <v>0</v>
      </c>
    </row>
    <row r="67" spans="1:26" ht="50.25" customHeight="1" hidden="1">
      <c r="A67" s="49" t="s">
        <v>119</v>
      </c>
      <c r="B67" s="49">
        <v>3242</v>
      </c>
      <c r="C67" s="50" t="s">
        <v>23</v>
      </c>
      <c r="D67" s="94" t="s">
        <v>118</v>
      </c>
      <c r="E67" s="42" t="s">
        <v>141</v>
      </c>
      <c r="F67" s="42" t="s">
        <v>196</v>
      </c>
      <c r="G67" s="37">
        <f t="shared" si="38"/>
        <v>1375869</v>
      </c>
      <c r="H67" s="43">
        <v>1375869</v>
      </c>
      <c r="I67" s="59"/>
      <c r="J67" s="37"/>
      <c r="K67" s="37">
        <f>L67+M67</f>
        <v>0</v>
      </c>
      <c r="L67" s="43"/>
      <c r="M67" s="59"/>
      <c r="N67" s="37"/>
      <c r="O67" s="37">
        <f>P67+Q67</f>
        <v>1375869</v>
      </c>
      <c r="P67" s="43">
        <f t="shared" si="31"/>
        <v>1375869</v>
      </c>
      <c r="Q67" s="43">
        <f t="shared" si="32"/>
        <v>0</v>
      </c>
      <c r="R67" s="43">
        <f t="shared" si="33"/>
        <v>0</v>
      </c>
      <c r="S67" s="55">
        <f t="shared" si="29"/>
        <v>0</v>
      </c>
      <c r="T67" s="45"/>
      <c r="U67" s="45"/>
      <c r="V67" s="46"/>
      <c r="W67" s="55">
        <f t="shared" si="34"/>
        <v>1375869</v>
      </c>
      <c r="X67" s="56">
        <f t="shared" si="35"/>
        <v>1375869</v>
      </c>
      <c r="Y67" s="56">
        <f t="shared" si="36"/>
        <v>0</v>
      </c>
      <c r="Z67" s="56">
        <f t="shared" si="37"/>
        <v>0</v>
      </c>
    </row>
    <row r="68" spans="1:26" ht="103.5" customHeight="1" hidden="1">
      <c r="A68" s="52" t="s">
        <v>178</v>
      </c>
      <c r="B68" s="74">
        <v>6083</v>
      </c>
      <c r="C68" s="119" t="s">
        <v>180</v>
      </c>
      <c r="D68" s="63" t="s">
        <v>179</v>
      </c>
      <c r="E68" s="38" t="s">
        <v>189</v>
      </c>
      <c r="F68" s="42"/>
      <c r="G68" s="37">
        <f t="shared" si="38"/>
        <v>0</v>
      </c>
      <c r="H68" s="43"/>
      <c r="I68" s="44"/>
      <c r="J68" s="44"/>
      <c r="K68" s="37">
        <f>L68+M68</f>
        <v>0</v>
      </c>
      <c r="L68" s="43"/>
      <c r="M68" s="44"/>
      <c r="N68" s="44"/>
      <c r="O68" s="37">
        <f>P68+Q68</f>
        <v>0</v>
      </c>
      <c r="P68" s="43">
        <f>H68+L68</f>
        <v>0</v>
      </c>
      <c r="Q68" s="43">
        <f>I68+M68</f>
        <v>0</v>
      </c>
      <c r="R68" s="43">
        <f>J68+N68</f>
        <v>0</v>
      </c>
      <c r="S68" s="45"/>
      <c r="T68" s="45"/>
      <c r="U68" s="45"/>
      <c r="V68" s="46"/>
      <c r="W68" s="47"/>
      <c r="X68" s="48"/>
      <c r="Y68" s="48"/>
      <c r="Z68" s="48"/>
    </row>
    <row r="69" spans="1:26" ht="38.25" customHeight="1">
      <c r="A69" s="32" t="s">
        <v>95</v>
      </c>
      <c r="B69" s="33"/>
      <c r="C69" s="34"/>
      <c r="D69" s="35" t="s">
        <v>11</v>
      </c>
      <c r="E69" s="68"/>
      <c r="F69" s="68"/>
      <c r="G69" s="37">
        <f aca="true" t="shared" si="41" ref="G69:Z69">G70</f>
        <v>285320</v>
      </c>
      <c r="H69" s="37">
        <f t="shared" si="41"/>
        <v>219120</v>
      </c>
      <c r="I69" s="37">
        <f t="shared" si="41"/>
        <v>66200</v>
      </c>
      <c r="J69" s="37">
        <f t="shared" si="41"/>
        <v>66200</v>
      </c>
      <c r="K69" s="37">
        <f t="shared" si="41"/>
        <v>0</v>
      </c>
      <c r="L69" s="37">
        <f t="shared" si="41"/>
        <v>0</v>
      </c>
      <c r="M69" s="37">
        <f t="shared" si="41"/>
        <v>0</v>
      </c>
      <c r="N69" s="37">
        <f t="shared" si="41"/>
        <v>0</v>
      </c>
      <c r="O69" s="37">
        <f t="shared" si="41"/>
        <v>214500</v>
      </c>
      <c r="P69" s="37">
        <f t="shared" si="41"/>
        <v>214500</v>
      </c>
      <c r="Q69" s="37">
        <f t="shared" si="41"/>
        <v>0</v>
      </c>
      <c r="R69" s="37">
        <f t="shared" si="41"/>
        <v>0</v>
      </c>
      <c r="S69" s="37">
        <f t="shared" si="41"/>
        <v>525000</v>
      </c>
      <c r="T69" s="37">
        <f t="shared" si="41"/>
        <v>525000</v>
      </c>
      <c r="U69" s="37">
        <f t="shared" si="41"/>
        <v>0</v>
      </c>
      <c r="V69" s="37">
        <f t="shared" si="41"/>
        <v>0</v>
      </c>
      <c r="W69" s="37">
        <f t="shared" si="41"/>
        <v>810320</v>
      </c>
      <c r="X69" s="37">
        <f t="shared" si="41"/>
        <v>744120</v>
      </c>
      <c r="Y69" s="37">
        <f t="shared" si="41"/>
        <v>66200</v>
      </c>
      <c r="Z69" s="37">
        <f t="shared" si="41"/>
        <v>66200</v>
      </c>
    </row>
    <row r="70" spans="1:26" ht="45.75" customHeight="1">
      <c r="A70" s="32" t="s">
        <v>96</v>
      </c>
      <c r="B70" s="33"/>
      <c r="C70" s="34"/>
      <c r="D70" s="35" t="s">
        <v>11</v>
      </c>
      <c r="E70" s="68"/>
      <c r="F70" s="68"/>
      <c r="G70" s="37">
        <f>G72+G73+G74+G75+G71+G76</f>
        <v>285320</v>
      </c>
      <c r="H70" s="37">
        <f aca="true" t="shared" si="42" ref="H70:Z70">H72+H73+H74+H75+H71+H76</f>
        <v>219120</v>
      </c>
      <c r="I70" s="37">
        <f t="shared" si="42"/>
        <v>66200</v>
      </c>
      <c r="J70" s="37">
        <f t="shared" si="42"/>
        <v>66200</v>
      </c>
      <c r="K70" s="37">
        <f t="shared" si="42"/>
        <v>0</v>
      </c>
      <c r="L70" s="37">
        <f t="shared" si="42"/>
        <v>0</v>
      </c>
      <c r="M70" s="37">
        <f t="shared" si="42"/>
        <v>0</v>
      </c>
      <c r="N70" s="37">
        <f t="shared" si="42"/>
        <v>0</v>
      </c>
      <c r="O70" s="37">
        <f t="shared" si="42"/>
        <v>214500</v>
      </c>
      <c r="P70" s="37">
        <f t="shared" si="42"/>
        <v>214500</v>
      </c>
      <c r="Q70" s="37">
        <f t="shared" si="42"/>
        <v>0</v>
      </c>
      <c r="R70" s="37">
        <f t="shared" si="42"/>
        <v>0</v>
      </c>
      <c r="S70" s="37">
        <f t="shared" si="42"/>
        <v>525000</v>
      </c>
      <c r="T70" s="37">
        <f t="shared" si="42"/>
        <v>525000</v>
      </c>
      <c r="U70" s="37">
        <f t="shared" si="42"/>
        <v>0</v>
      </c>
      <c r="V70" s="37">
        <f t="shared" si="42"/>
        <v>0</v>
      </c>
      <c r="W70" s="37">
        <f t="shared" si="42"/>
        <v>810320</v>
      </c>
      <c r="X70" s="37">
        <f t="shared" si="42"/>
        <v>744120</v>
      </c>
      <c r="Y70" s="37">
        <f t="shared" si="42"/>
        <v>66200</v>
      </c>
      <c r="Z70" s="37">
        <f t="shared" si="42"/>
        <v>66200</v>
      </c>
    </row>
    <row r="71" spans="1:26" ht="93.75" customHeight="1" hidden="1">
      <c r="A71" s="39" t="s">
        <v>258</v>
      </c>
      <c r="B71" s="39" t="s">
        <v>50</v>
      </c>
      <c r="C71" s="40" t="s">
        <v>17</v>
      </c>
      <c r="D71" s="41" t="s">
        <v>70</v>
      </c>
      <c r="E71" s="38" t="s">
        <v>259</v>
      </c>
      <c r="F71" s="42" t="s">
        <v>195</v>
      </c>
      <c r="G71" s="37">
        <f aca="true" t="shared" si="43" ref="G71:G76">H71+I71</f>
        <v>70820</v>
      </c>
      <c r="H71" s="37">
        <v>4620</v>
      </c>
      <c r="I71" s="37">
        <v>66200</v>
      </c>
      <c r="J71" s="37">
        <v>66200</v>
      </c>
      <c r="K71" s="37"/>
      <c r="L71" s="37"/>
      <c r="M71" s="37"/>
      <c r="N71" s="37"/>
      <c r="O71" s="37"/>
      <c r="P71" s="37"/>
      <c r="Q71" s="37"/>
      <c r="R71" s="37"/>
      <c r="S71" s="55">
        <f aca="true" t="shared" si="44" ref="S71:S76">T71+U71</f>
        <v>0</v>
      </c>
      <c r="T71" s="66"/>
      <c r="U71" s="37"/>
      <c r="V71" s="37"/>
      <c r="W71" s="55">
        <f>X71+Y71</f>
        <v>70820</v>
      </c>
      <c r="X71" s="56">
        <f>H71+T71</f>
        <v>4620</v>
      </c>
      <c r="Y71" s="56">
        <f>I71+U71</f>
        <v>66200</v>
      </c>
      <c r="Z71" s="56">
        <f>J71+V71</f>
        <v>66200</v>
      </c>
    </row>
    <row r="72" spans="1:26" ht="97.5" customHeight="1" hidden="1">
      <c r="A72" s="52" t="s">
        <v>137</v>
      </c>
      <c r="B72" s="52">
        <v>1100</v>
      </c>
      <c r="C72" s="70" t="s">
        <v>138</v>
      </c>
      <c r="D72" s="118" t="s">
        <v>139</v>
      </c>
      <c r="E72" s="38" t="s">
        <v>191</v>
      </c>
      <c r="F72" s="42"/>
      <c r="G72" s="37">
        <f t="shared" si="43"/>
        <v>0</v>
      </c>
      <c r="H72" s="37"/>
      <c r="I72" s="43"/>
      <c r="J72" s="43"/>
      <c r="K72" s="37">
        <f>L72+M72</f>
        <v>0</v>
      </c>
      <c r="L72" s="37"/>
      <c r="M72" s="43"/>
      <c r="N72" s="43"/>
      <c r="O72" s="37">
        <f>P72+Q72</f>
        <v>0</v>
      </c>
      <c r="P72" s="43">
        <f aca="true" t="shared" si="45" ref="P72:R73">H72+L72</f>
        <v>0</v>
      </c>
      <c r="Q72" s="43">
        <f t="shared" si="45"/>
        <v>0</v>
      </c>
      <c r="R72" s="43">
        <f t="shared" si="45"/>
        <v>0</v>
      </c>
      <c r="S72" s="55">
        <f t="shared" si="44"/>
        <v>0</v>
      </c>
      <c r="T72" s="46"/>
      <c r="U72" s="46"/>
      <c r="V72" s="46"/>
      <c r="W72" s="47"/>
      <c r="X72" s="48"/>
      <c r="Y72" s="48"/>
      <c r="Z72" s="48"/>
    </row>
    <row r="73" spans="1:26" ht="53.25" customHeight="1" hidden="1">
      <c r="A73" s="52" t="s">
        <v>152</v>
      </c>
      <c r="B73" s="52" t="s">
        <v>153</v>
      </c>
      <c r="C73" s="70" t="s">
        <v>154</v>
      </c>
      <c r="D73" s="63" t="s">
        <v>155</v>
      </c>
      <c r="E73" s="38" t="s">
        <v>192</v>
      </c>
      <c r="F73" s="42"/>
      <c r="G73" s="37">
        <f t="shared" si="43"/>
        <v>0</v>
      </c>
      <c r="H73" s="37"/>
      <c r="I73" s="43"/>
      <c r="J73" s="43"/>
      <c r="K73" s="37">
        <f>L73+M73</f>
        <v>0</v>
      </c>
      <c r="L73" s="37"/>
      <c r="M73" s="43"/>
      <c r="N73" s="43"/>
      <c r="O73" s="37">
        <f>P73+Q73</f>
        <v>0</v>
      </c>
      <c r="P73" s="43">
        <f t="shared" si="45"/>
        <v>0</v>
      </c>
      <c r="Q73" s="43">
        <f t="shared" si="45"/>
        <v>0</v>
      </c>
      <c r="R73" s="43">
        <f t="shared" si="45"/>
        <v>0</v>
      </c>
      <c r="S73" s="55">
        <f t="shared" si="44"/>
        <v>0</v>
      </c>
      <c r="T73" s="46"/>
      <c r="U73" s="46"/>
      <c r="V73" s="46"/>
      <c r="W73" s="47"/>
      <c r="X73" s="48"/>
      <c r="Y73" s="48"/>
      <c r="Z73" s="48"/>
    </row>
    <row r="74" spans="1:26" ht="79.5" customHeight="1" hidden="1">
      <c r="A74" s="52">
        <v>1014060</v>
      </c>
      <c r="B74" s="52">
        <v>4060</v>
      </c>
      <c r="C74" s="70" t="s">
        <v>162</v>
      </c>
      <c r="D74" s="63" t="s">
        <v>163</v>
      </c>
      <c r="E74" s="38" t="s">
        <v>193</v>
      </c>
      <c r="F74" s="42"/>
      <c r="G74" s="37">
        <f t="shared" si="43"/>
        <v>0</v>
      </c>
      <c r="H74" s="37"/>
      <c r="I74" s="43"/>
      <c r="J74" s="43"/>
      <c r="K74" s="37">
        <f>L74+M74</f>
        <v>0</v>
      </c>
      <c r="L74" s="43"/>
      <c r="M74" s="43"/>
      <c r="N74" s="43"/>
      <c r="O74" s="37">
        <f>P74+Q74</f>
        <v>0</v>
      </c>
      <c r="P74" s="43">
        <f aca="true" t="shared" si="46" ref="P74:R75">H74+L74</f>
        <v>0</v>
      </c>
      <c r="Q74" s="43">
        <f t="shared" si="46"/>
        <v>0</v>
      </c>
      <c r="R74" s="43">
        <f t="shared" si="46"/>
        <v>0</v>
      </c>
      <c r="S74" s="55">
        <f t="shared" si="44"/>
        <v>0</v>
      </c>
      <c r="T74" s="46"/>
      <c r="U74" s="46"/>
      <c r="V74" s="46"/>
      <c r="W74" s="47"/>
      <c r="X74" s="48"/>
      <c r="Y74" s="48"/>
      <c r="Z74" s="48"/>
    </row>
    <row r="75" spans="1:26" ht="70.5" customHeight="1" hidden="1">
      <c r="A75" s="120">
        <v>1014082</v>
      </c>
      <c r="B75" s="52">
        <v>4082</v>
      </c>
      <c r="C75" s="121" t="s">
        <v>164</v>
      </c>
      <c r="D75" s="65" t="s">
        <v>165</v>
      </c>
      <c r="E75" s="54" t="s">
        <v>212</v>
      </c>
      <c r="F75" s="42" t="s">
        <v>195</v>
      </c>
      <c r="G75" s="37">
        <f t="shared" si="43"/>
        <v>214500</v>
      </c>
      <c r="H75" s="43">
        <v>214500</v>
      </c>
      <c r="I75" s="43"/>
      <c r="J75" s="43"/>
      <c r="K75" s="37">
        <f>L75+M75</f>
        <v>0</v>
      </c>
      <c r="L75" s="43"/>
      <c r="M75" s="43"/>
      <c r="N75" s="37"/>
      <c r="O75" s="37">
        <f>P75+Q75</f>
        <v>214500</v>
      </c>
      <c r="P75" s="43">
        <f t="shared" si="46"/>
        <v>214500</v>
      </c>
      <c r="Q75" s="43">
        <f t="shared" si="46"/>
        <v>0</v>
      </c>
      <c r="R75" s="43">
        <f t="shared" si="46"/>
        <v>0</v>
      </c>
      <c r="S75" s="55">
        <f t="shared" si="44"/>
        <v>0</v>
      </c>
      <c r="T75" s="46"/>
      <c r="U75" s="46"/>
      <c r="V75" s="46"/>
      <c r="W75" s="55">
        <f>H75+T75</f>
        <v>214500</v>
      </c>
      <c r="X75" s="56">
        <f aca="true" t="shared" si="47" ref="X75:Z76">H75+T75</f>
        <v>214500</v>
      </c>
      <c r="Y75" s="56">
        <f t="shared" si="47"/>
        <v>0</v>
      </c>
      <c r="Z75" s="56">
        <f t="shared" si="47"/>
        <v>0</v>
      </c>
    </row>
    <row r="76" spans="1:26" ht="54.75" customHeight="1">
      <c r="A76" s="130" t="s">
        <v>276</v>
      </c>
      <c r="B76" s="130">
        <v>7540</v>
      </c>
      <c r="C76" s="131" t="s">
        <v>63</v>
      </c>
      <c r="D76" s="134" t="s">
        <v>277</v>
      </c>
      <c r="E76" s="54" t="s">
        <v>212</v>
      </c>
      <c r="F76" s="42" t="s">
        <v>195</v>
      </c>
      <c r="G76" s="37">
        <f t="shared" si="43"/>
        <v>0</v>
      </c>
      <c r="H76" s="43"/>
      <c r="I76" s="43"/>
      <c r="J76" s="43"/>
      <c r="K76" s="37"/>
      <c r="L76" s="43"/>
      <c r="M76" s="43"/>
      <c r="N76" s="37"/>
      <c r="O76" s="37"/>
      <c r="P76" s="43"/>
      <c r="Q76" s="43"/>
      <c r="R76" s="43"/>
      <c r="S76" s="55">
        <f t="shared" si="44"/>
        <v>525000</v>
      </c>
      <c r="T76" s="45">
        <v>525000</v>
      </c>
      <c r="U76" s="46"/>
      <c r="V76" s="46"/>
      <c r="W76" s="55">
        <f>H76+T76</f>
        <v>525000</v>
      </c>
      <c r="X76" s="56">
        <f t="shared" si="47"/>
        <v>525000</v>
      </c>
      <c r="Y76" s="56">
        <f t="shared" si="47"/>
        <v>0</v>
      </c>
      <c r="Z76" s="56">
        <f t="shared" si="47"/>
        <v>0</v>
      </c>
    </row>
    <row r="77" spans="1:26" ht="39" customHeight="1">
      <c r="A77" s="32" t="s">
        <v>97</v>
      </c>
      <c r="B77" s="33"/>
      <c r="C77" s="34"/>
      <c r="D77" s="35" t="s">
        <v>14</v>
      </c>
      <c r="E77" s="36"/>
      <c r="F77" s="36"/>
      <c r="G77" s="105">
        <f aca="true" t="shared" si="48" ref="G77:Z77">G78</f>
        <v>24315501.81</v>
      </c>
      <c r="H77" s="37">
        <f t="shared" si="48"/>
        <v>17217692</v>
      </c>
      <c r="I77" s="105">
        <f t="shared" si="48"/>
        <v>7097809.81</v>
      </c>
      <c r="J77" s="37">
        <f t="shared" si="48"/>
        <v>6510555</v>
      </c>
      <c r="K77" s="37">
        <f t="shared" si="48"/>
        <v>0</v>
      </c>
      <c r="L77" s="37">
        <f t="shared" si="48"/>
        <v>0</v>
      </c>
      <c r="M77" s="37">
        <f t="shared" si="48"/>
        <v>0</v>
      </c>
      <c r="N77" s="37">
        <f t="shared" si="48"/>
        <v>0</v>
      </c>
      <c r="O77" s="37">
        <f t="shared" si="48"/>
        <v>22155901.81</v>
      </c>
      <c r="P77" s="37">
        <f t="shared" si="48"/>
        <v>15356092</v>
      </c>
      <c r="Q77" s="37">
        <f t="shared" si="48"/>
        <v>6799809.81</v>
      </c>
      <c r="R77" s="37">
        <f t="shared" si="48"/>
        <v>6510555</v>
      </c>
      <c r="S77" s="37">
        <f t="shared" si="48"/>
        <v>-17000</v>
      </c>
      <c r="T77" s="37">
        <f t="shared" si="48"/>
        <v>-84000</v>
      </c>
      <c r="U77" s="105">
        <f t="shared" si="48"/>
        <v>67000</v>
      </c>
      <c r="V77" s="37">
        <f t="shared" si="48"/>
        <v>67000</v>
      </c>
      <c r="W77" s="105">
        <f t="shared" si="48"/>
        <v>24298501.81</v>
      </c>
      <c r="X77" s="37">
        <f t="shared" si="48"/>
        <v>17133692</v>
      </c>
      <c r="Y77" s="105">
        <f t="shared" si="48"/>
        <v>7164809.81</v>
      </c>
      <c r="Z77" s="37">
        <f t="shared" si="48"/>
        <v>6577555</v>
      </c>
    </row>
    <row r="78" spans="1:26" ht="36" customHeight="1">
      <c r="A78" s="32" t="s">
        <v>98</v>
      </c>
      <c r="B78" s="33"/>
      <c r="C78" s="34"/>
      <c r="D78" s="35" t="s">
        <v>14</v>
      </c>
      <c r="E78" s="38"/>
      <c r="F78" s="38"/>
      <c r="G78" s="105">
        <f aca="true" t="shared" si="49" ref="G78:Z78">SUM(G79:G95)</f>
        <v>24315501.81</v>
      </c>
      <c r="H78" s="37">
        <f t="shared" si="49"/>
        <v>17217692</v>
      </c>
      <c r="I78" s="105">
        <f t="shared" si="49"/>
        <v>7097809.81</v>
      </c>
      <c r="J78" s="37">
        <f t="shared" si="49"/>
        <v>6510555</v>
      </c>
      <c r="K78" s="37">
        <f t="shared" si="49"/>
        <v>0</v>
      </c>
      <c r="L78" s="37">
        <f t="shared" si="49"/>
        <v>0</v>
      </c>
      <c r="M78" s="37">
        <f t="shared" si="49"/>
        <v>0</v>
      </c>
      <c r="N78" s="37">
        <f t="shared" si="49"/>
        <v>0</v>
      </c>
      <c r="O78" s="37">
        <f t="shared" si="49"/>
        <v>22155901.81</v>
      </c>
      <c r="P78" s="37">
        <f t="shared" si="49"/>
        <v>15356092</v>
      </c>
      <c r="Q78" s="37">
        <f t="shared" si="49"/>
        <v>6799809.81</v>
      </c>
      <c r="R78" s="37">
        <f t="shared" si="49"/>
        <v>6510555</v>
      </c>
      <c r="S78" s="55">
        <f>T78+U78</f>
        <v>-17000</v>
      </c>
      <c r="T78" s="37">
        <f t="shared" si="49"/>
        <v>-84000</v>
      </c>
      <c r="U78" s="105">
        <f t="shared" si="49"/>
        <v>67000</v>
      </c>
      <c r="V78" s="37">
        <f t="shared" si="49"/>
        <v>67000</v>
      </c>
      <c r="W78" s="105">
        <f t="shared" si="49"/>
        <v>24298501.81</v>
      </c>
      <c r="X78" s="37">
        <f t="shared" si="49"/>
        <v>17133692</v>
      </c>
      <c r="Y78" s="105">
        <f t="shared" si="49"/>
        <v>7164809.81</v>
      </c>
      <c r="Z78" s="37">
        <f t="shared" si="49"/>
        <v>6577555</v>
      </c>
    </row>
    <row r="79" spans="1:26" ht="55.5" customHeight="1" hidden="1">
      <c r="A79" s="39" t="s">
        <v>51</v>
      </c>
      <c r="B79" s="39" t="s">
        <v>50</v>
      </c>
      <c r="C79" s="40" t="s">
        <v>17</v>
      </c>
      <c r="D79" s="41" t="s">
        <v>70</v>
      </c>
      <c r="E79" s="38" t="s">
        <v>0</v>
      </c>
      <c r="F79" s="42"/>
      <c r="G79" s="37">
        <f>H79+I79</f>
        <v>0</v>
      </c>
      <c r="H79" s="43"/>
      <c r="I79" s="44"/>
      <c r="J79" s="43"/>
      <c r="K79" s="37">
        <f>L79+M79</f>
        <v>0</v>
      </c>
      <c r="L79" s="43"/>
      <c r="M79" s="44"/>
      <c r="N79" s="43"/>
      <c r="O79" s="37">
        <f aca="true" t="shared" si="50" ref="O79:O95">P79+Q79</f>
        <v>0</v>
      </c>
      <c r="P79" s="43">
        <f aca="true" t="shared" si="51" ref="P79:R84">H79+L79</f>
        <v>0</v>
      </c>
      <c r="Q79" s="43">
        <f t="shared" si="51"/>
        <v>0</v>
      </c>
      <c r="R79" s="43">
        <f t="shared" si="51"/>
        <v>0</v>
      </c>
      <c r="S79" s="55">
        <f>T79+U79</f>
        <v>0</v>
      </c>
      <c r="T79" s="45"/>
      <c r="U79" s="45"/>
      <c r="V79" s="46"/>
      <c r="W79" s="55">
        <f>X79+Y79</f>
        <v>0</v>
      </c>
      <c r="X79" s="56">
        <f aca="true" t="shared" si="52" ref="X79:Z81">H79+T79</f>
        <v>0</v>
      </c>
      <c r="Y79" s="56">
        <f t="shared" si="52"/>
        <v>0</v>
      </c>
      <c r="Z79" s="56">
        <f t="shared" si="52"/>
        <v>0</v>
      </c>
    </row>
    <row r="80" spans="1:26" ht="34.5" customHeight="1" hidden="1">
      <c r="A80" s="49" t="s">
        <v>124</v>
      </c>
      <c r="B80" s="49" t="s">
        <v>123</v>
      </c>
      <c r="C80" s="50" t="s">
        <v>32</v>
      </c>
      <c r="D80" s="51" t="s">
        <v>48</v>
      </c>
      <c r="E80" s="38" t="s">
        <v>135</v>
      </c>
      <c r="F80" s="42" t="s">
        <v>195</v>
      </c>
      <c r="G80" s="37">
        <f>H80+I80</f>
        <v>0</v>
      </c>
      <c r="H80" s="43"/>
      <c r="I80" s="44"/>
      <c r="J80" s="43"/>
      <c r="K80" s="37">
        <f>L80+M80</f>
        <v>0</v>
      </c>
      <c r="L80" s="43"/>
      <c r="M80" s="44"/>
      <c r="N80" s="43"/>
      <c r="O80" s="37">
        <f t="shared" si="50"/>
        <v>0</v>
      </c>
      <c r="P80" s="43">
        <f t="shared" si="51"/>
        <v>0</v>
      </c>
      <c r="Q80" s="43">
        <f t="shared" si="51"/>
        <v>0</v>
      </c>
      <c r="R80" s="43">
        <f t="shared" si="51"/>
        <v>0</v>
      </c>
      <c r="S80" s="55">
        <f>T80+U80</f>
        <v>0</v>
      </c>
      <c r="T80" s="45"/>
      <c r="U80" s="45"/>
      <c r="V80" s="46"/>
      <c r="W80" s="55">
        <f>X80+Y80</f>
        <v>0</v>
      </c>
      <c r="X80" s="56">
        <f t="shared" si="52"/>
        <v>0</v>
      </c>
      <c r="Y80" s="56">
        <f t="shared" si="52"/>
        <v>0</v>
      </c>
      <c r="Z80" s="56">
        <f t="shared" si="52"/>
        <v>0</v>
      </c>
    </row>
    <row r="81" spans="1:26" ht="45.75" customHeight="1" hidden="1">
      <c r="A81" s="52" t="s">
        <v>198</v>
      </c>
      <c r="B81" s="52">
        <v>6012</v>
      </c>
      <c r="C81" s="53" t="s">
        <v>25</v>
      </c>
      <c r="D81" s="51" t="s">
        <v>199</v>
      </c>
      <c r="E81" s="38" t="s">
        <v>135</v>
      </c>
      <c r="F81" s="42" t="s">
        <v>195</v>
      </c>
      <c r="G81" s="37">
        <f>H81+I81</f>
        <v>100000</v>
      </c>
      <c r="H81" s="43">
        <v>100000</v>
      </c>
      <c r="I81" s="44"/>
      <c r="J81" s="44"/>
      <c r="K81" s="37"/>
      <c r="L81" s="43"/>
      <c r="M81" s="44"/>
      <c r="N81" s="44"/>
      <c r="O81" s="37"/>
      <c r="P81" s="43"/>
      <c r="Q81" s="43"/>
      <c r="R81" s="43"/>
      <c r="S81" s="55">
        <f>T81+U81</f>
        <v>0</v>
      </c>
      <c r="T81" s="56"/>
      <c r="U81" s="45"/>
      <c r="V81" s="46"/>
      <c r="W81" s="55">
        <f>X81+Y81</f>
        <v>100000</v>
      </c>
      <c r="X81" s="56">
        <f t="shared" si="52"/>
        <v>100000</v>
      </c>
      <c r="Y81" s="56">
        <f t="shared" si="52"/>
        <v>0</v>
      </c>
      <c r="Z81" s="56">
        <f t="shared" si="52"/>
        <v>0</v>
      </c>
    </row>
    <row r="82" spans="1:26" ht="44.25" customHeight="1" hidden="1">
      <c r="A82" s="52" t="s">
        <v>200</v>
      </c>
      <c r="B82" s="52">
        <v>6013</v>
      </c>
      <c r="C82" s="53" t="s">
        <v>25</v>
      </c>
      <c r="D82" s="51" t="s">
        <v>201</v>
      </c>
      <c r="E82" s="54" t="s">
        <v>212</v>
      </c>
      <c r="F82" s="42" t="s">
        <v>195</v>
      </c>
      <c r="G82" s="37">
        <f>H82+I82</f>
        <v>70000</v>
      </c>
      <c r="H82" s="43">
        <v>70000</v>
      </c>
      <c r="I82" s="44"/>
      <c r="J82" s="44"/>
      <c r="K82" s="37"/>
      <c r="L82" s="43"/>
      <c r="M82" s="44"/>
      <c r="N82" s="44"/>
      <c r="O82" s="37"/>
      <c r="P82" s="43"/>
      <c r="Q82" s="43"/>
      <c r="R82" s="43"/>
      <c r="S82" s="55">
        <f aca="true" t="shared" si="53" ref="S82:S95">T82+U82</f>
        <v>0</v>
      </c>
      <c r="T82" s="45"/>
      <c r="U82" s="45"/>
      <c r="V82" s="46"/>
      <c r="W82" s="55">
        <f aca="true" t="shared" si="54" ref="W82:W95">X82+Y82</f>
        <v>70000</v>
      </c>
      <c r="X82" s="56">
        <f aca="true" t="shared" si="55" ref="X82:X95">H82+T82</f>
        <v>70000</v>
      </c>
      <c r="Y82" s="56">
        <f aca="true" t="shared" si="56" ref="Y82:Y95">I82+U82</f>
        <v>0</v>
      </c>
      <c r="Z82" s="56">
        <f aca="true" t="shared" si="57" ref="Z82:Z95">J82+V82</f>
        <v>0</v>
      </c>
    </row>
    <row r="83" spans="1:26" ht="69.75" customHeight="1" hidden="1">
      <c r="A83" s="49">
        <v>1216020</v>
      </c>
      <c r="B83" s="49">
        <v>6020</v>
      </c>
      <c r="C83" s="50" t="s">
        <v>25</v>
      </c>
      <c r="D83" s="57" t="s">
        <v>143</v>
      </c>
      <c r="E83" s="54" t="s">
        <v>217</v>
      </c>
      <c r="F83" s="129" t="s">
        <v>197</v>
      </c>
      <c r="G83" s="37">
        <f>H83+I83</f>
        <v>4336600</v>
      </c>
      <c r="H83" s="43"/>
      <c r="I83" s="44">
        <v>4336600</v>
      </c>
      <c r="J83" s="44">
        <v>4336600</v>
      </c>
      <c r="K83" s="37">
        <f>L83+M83</f>
        <v>0</v>
      </c>
      <c r="L83" s="43"/>
      <c r="M83" s="44"/>
      <c r="N83" s="44"/>
      <c r="O83" s="37">
        <f t="shared" si="50"/>
        <v>4336600</v>
      </c>
      <c r="P83" s="43">
        <f t="shared" si="51"/>
        <v>0</v>
      </c>
      <c r="Q83" s="43">
        <f t="shared" si="51"/>
        <v>4336600</v>
      </c>
      <c r="R83" s="43">
        <f t="shared" si="51"/>
        <v>4336600</v>
      </c>
      <c r="S83" s="55">
        <f t="shared" si="53"/>
        <v>0</v>
      </c>
      <c r="T83" s="45"/>
      <c r="U83" s="45"/>
      <c r="V83" s="46"/>
      <c r="W83" s="55">
        <f t="shared" si="54"/>
        <v>4336600</v>
      </c>
      <c r="X83" s="56">
        <f t="shared" si="55"/>
        <v>0</v>
      </c>
      <c r="Y83" s="56">
        <f t="shared" si="56"/>
        <v>4336600</v>
      </c>
      <c r="Z83" s="56">
        <f t="shared" si="57"/>
        <v>4336600</v>
      </c>
    </row>
    <row r="84" spans="1:26" ht="101.25" hidden="1">
      <c r="A84" s="49" t="s">
        <v>99</v>
      </c>
      <c r="B84" s="49" t="s">
        <v>100</v>
      </c>
      <c r="C84" s="50" t="s">
        <v>25</v>
      </c>
      <c r="D84" s="58" t="s">
        <v>101</v>
      </c>
      <c r="E84" s="122" t="s">
        <v>248</v>
      </c>
      <c r="F84" s="122" t="s">
        <v>249</v>
      </c>
      <c r="G84" s="37">
        <f aca="true" t="shared" si="58" ref="G84:G93">H84+I84</f>
        <v>8520092</v>
      </c>
      <c r="H84" s="43">
        <v>8520092</v>
      </c>
      <c r="I84" s="59"/>
      <c r="J84" s="37"/>
      <c r="K84" s="37">
        <f aca="true" t="shared" si="59" ref="K84:K93">L84+M84</f>
        <v>0</v>
      </c>
      <c r="L84" s="43"/>
      <c r="M84" s="59"/>
      <c r="N84" s="37"/>
      <c r="O84" s="37">
        <f t="shared" si="50"/>
        <v>8520092</v>
      </c>
      <c r="P84" s="43">
        <f t="shared" si="51"/>
        <v>8520092</v>
      </c>
      <c r="Q84" s="43">
        <f t="shared" si="51"/>
        <v>0</v>
      </c>
      <c r="R84" s="43">
        <f t="shared" si="51"/>
        <v>0</v>
      </c>
      <c r="S84" s="55">
        <f t="shared" si="53"/>
        <v>0</v>
      </c>
      <c r="T84" s="56"/>
      <c r="U84" s="45"/>
      <c r="V84" s="46"/>
      <c r="W84" s="55">
        <f t="shared" si="54"/>
        <v>8520092</v>
      </c>
      <c r="X84" s="56">
        <f t="shared" si="55"/>
        <v>8520092</v>
      </c>
      <c r="Y84" s="56">
        <f t="shared" si="56"/>
        <v>0</v>
      </c>
      <c r="Z84" s="56">
        <f t="shared" si="57"/>
        <v>0</v>
      </c>
    </row>
    <row r="85" spans="1:26" ht="93.75" customHeight="1" hidden="1">
      <c r="A85" s="130" t="s">
        <v>270</v>
      </c>
      <c r="B85" s="130" t="s">
        <v>271</v>
      </c>
      <c r="C85" s="131" t="s">
        <v>6</v>
      </c>
      <c r="D85" s="134" t="s">
        <v>272</v>
      </c>
      <c r="E85" s="54" t="s">
        <v>212</v>
      </c>
      <c r="F85" s="42" t="s">
        <v>195</v>
      </c>
      <c r="G85" s="37">
        <f>H85+I85</f>
        <v>350000</v>
      </c>
      <c r="H85" s="43">
        <v>350000</v>
      </c>
      <c r="I85" s="59"/>
      <c r="J85" s="37"/>
      <c r="K85" s="37">
        <f>L85+M85</f>
        <v>0</v>
      </c>
      <c r="L85" s="43"/>
      <c r="M85" s="59"/>
      <c r="N85" s="37"/>
      <c r="O85" s="37">
        <f>P85+Q85</f>
        <v>350000</v>
      </c>
      <c r="P85" s="43">
        <f>H85+L85</f>
        <v>350000</v>
      </c>
      <c r="Q85" s="43">
        <f>I85+M85</f>
        <v>0</v>
      </c>
      <c r="R85" s="43">
        <f>J85+N85</f>
        <v>0</v>
      </c>
      <c r="S85" s="55">
        <f>T85+U85</f>
        <v>0</v>
      </c>
      <c r="T85" s="56"/>
      <c r="U85" s="45"/>
      <c r="V85" s="46"/>
      <c r="W85" s="55">
        <f>X85+Y85</f>
        <v>350000</v>
      </c>
      <c r="X85" s="56">
        <f>H85+T85</f>
        <v>350000</v>
      </c>
      <c r="Y85" s="56">
        <f>I85+U85</f>
        <v>0</v>
      </c>
      <c r="Z85" s="56">
        <f>J85+V85</f>
        <v>0</v>
      </c>
    </row>
    <row r="86" spans="1:26" ht="67.5" hidden="1">
      <c r="A86" s="52" t="s">
        <v>4</v>
      </c>
      <c r="B86" s="52" t="s">
        <v>5</v>
      </c>
      <c r="C86" s="53" t="s">
        <v>6</v>
      </c>
      <c r="D86" s="60" t="s">
        <v>7</v>
      </c>
      <c r="E86" s="54" t="s">
        <v>212</v>
      </c>
      <c r="F86" s="42" t="s">
        <v>195</v>
      </c>
      <c r="G86" s="37">
        <f t="shared" si="58"/>
        <v>1520000</v>
      </c>
      <c r="H86" s="43">
        <v>1520000</v>
      </c>
      <c r="I86" s="59"/>
      <c r="J86" s="59"/>
      <c r="K86" s="37"/>
      <c r="L86" s="43"/>
      <c r="M86" s="59"/>
      <c r="N86" s="59"/>
      <c r="O86" s="37"/>
      <c r="P86" s="43"/>
      <c r="Q86" s="43"/>
      <c r="R86" s="43"/>
      <c r="S86" s="55">
        <f t="shared" si="53"/>
        <v>0</v>
      </c>
      <c r="T86" s="56"/>
      <c r="U86" s="45"/>
      <c r="V86" s="46"/>
      <c r="W86" s="55">
        <f t="shared" si="54"/>
        <v>1520000</v>
      </c>
      <c r="X86" s="56">
        <f t="shared" si="55"/>
        <v>1520000</v>
      </c>
      <c r="Y86" s="56">
        <f t="shared" si="56"/>
        <v>0</v>
      </c>
      <c r="Z86" s="56">
        <f t="shared" si="57"/>
        <v>0</v>
      </c>
    </row>
    <row r="87" spans="1:26" ht="67.5">
      <c r="A87" s="52">
        <v>1217130</v>
      </c>
      <c r="B87" s="52">
        <v>7130</v>
      </c>
      <c r="C87" s="61" t="s">
        <v>203</v>
      </c>
      <c r="D87" s="63" t="s">
        <v>204</v>
      </c>
      <c r="E87" s="54" t="s">
        <v>212</v>
      </c>
      <c r="F87" s="42"/>
      <c r="G87" s="37">
        <f t="shared" si="58"/>
        <v>171600</v>
      </c>
      <c r="H87" s="43">
        <v>171600</v>
      </c>
      <c r="I87" s="59"/>
      <c r="J87" s="59"/>
      <c r="K87" s="37"/>
      <c r="L87" s="43"/>
      <c r="M87" s="59"/>
      <c r="N87" s="59"/>
      <c r="O87" s="37"/>
      <c r="P87" s="43"/>
      <c r="Q87" s="43"/>
      <c r="R87" s="43"/>
      <c r="S87" s="55">
        <f t="shared" si="53"/>
        <v>-84000</v>
      </c>
      <c r="T87" s="45">
        <v>-84000</v>
      </c>
      <c r="U87" s="45"/>
      <c r="V87" s="46"/>
      <c r="W87" s="55">
        <f t="shared" si="54"/>
        <v>87600</v>
      </c>
      <c r="X87" s="56">
        <f t="shared" si="55"/>
        <v>87600</v>
      </c>
      <c r="Y87" s="56">
        <f t="shared" si="56"/>
        <v>0</v>
      </c>
      <c r="Z87" s="56">
        <f t="shared" si="57"/>
        <v>0</v>
      </c>
    </row>
    <row r="88" spans="1:26" ht="101.25" hidden="1">
      <c r="A88" s="52">
        <v>1217310</v>
      </c>
      <c r="B88" s="52">
        <v>7310</v>
      </c>
      <c r="C88" s="62" t="s">
        <v>110</v>
      </c>
      <c r="D88" s="63" t="s">
        <v>252</v>
      </c>
      <c r="E88" s="122" t="s">
        <v>248</v>
      </c>
      <c r="F88" s="122" t="s">
        <v>249</v>
      </c>
      <c r="G88" s="37">
        <f t="shared" si="58"/>
        <v>2110455</v>
      </c>
      <c r="H88" s="43"/>
      <c r="I88" s="44">
        <v>2110455</v>
      </c>
      <c r="J88" s="44">
        <v>2110455</v>
      </c>
      <c r="K88" s="37">
        <f t="shared" si="59"/>
        <v>0</v>
      </c>
      <c r="L88" s="43"/>
      <c r="M88" s="44"/>
      <c r="N88" s="44"/>
      <c r="O88" s="37">
        <f t="shared" si="50"/>
        <v>2110455</v>
      </c>
      <c r="P88" s="43">
        <f aca="true" t="shared" si="60" ref="P88:R89">H88+L88</f>
        <v>0</v>
      </c>
      <c r="Q88" s="43">
        <f t="shared" si="60"/>
        <v>2110455</v>
      </c>
      <c r="R88" s="43">
        <f t="shared" si="60"/>
        <v>2110455</v>
      </c>
      <c r="S88" s="55">
        <f t="shared" si="53"/>
        <v>0</v>
      </c>
      <c r="T88" s="45"/>
      <c r="U88" s="56"/>
      <c r="V88" s="46"/>
      <c r="W88" s="55">
        <f t="shared" si="54"/>
        <v>2110455</v>
      </c>
      <c r="X88" s="56">
        <f t="shared" si="55"/>
        <v>0</v>
      </c>
      <c r="Y88" s="56">
        <f t="shared" si="56"/>
        <v>2110455</v>
      </c>
      <c r="Z88" s="56">
        <f t="shared" si="57"/>
        <v>2110455</v>
      </c>
    </row>
    <row r="89" spans="1:26" ht="75.75" customHeight="1">
      <c r="A89" s="52">
        <v>1217361</v>
      </c>
      <c r="B89" s="52">
        <v>7361</v>
      </c>
      <c r="C89" s="62" t="s">
        <v>26</v>
      </c>
      <c r="D89" s="64" t="s">
        <v>156</v>
      </c>
      <c r="E89" s="38" t="s">
        <v>251</v>
      </c>
      <c r="F89" s="42" t="s">
        <v>250</v>
      </c>
      <c r="G89" s="37">
        <f t="shared" si="58"/>
        <v>0</v>
      </c>
      <c r="H89" s="43"/>
      <c r="I89" s="44"/>
      <c r="J89" s="44"/>
      <c r="K89" s="37">
        <f t="shared" si="59"/>
        <v>0</v>
      </c>
      <c r="L89" s="43"/>
      <c r="M89" s="44"/>
      <c r="N89" s="44"/>
      <c r="O89" s="37">
        <f t="shared" si="50"/>
        <v>0</v>
      </c>
      <c r="P89" s="43">
        <f t="shared" si="60"/>
        <v>0</v>
      </c>
      <c r="Q89" s="43">
        <f t="shared" si="60"/>
        <v>0</v>
      </c>
      <c r="R89" s="43">
        <f t="shared" si="60"/>
        <v>0</v>
      </c>
      <c r="S89" s="55">
        <f t="shared" si="53"/>
        <v>67000</v>
      </c>
      <c r="T89" s="45"/>
      <c r="U89" s="45">
        <v>67000</v>
      </c>
      <c r="V89" s="45">
        <v>67000</v>
      </c>
      <c r="W89" s="55">
        <f t="shared" si="54"/>
        <v>67000</v>
      </c>
      <c r="X89" s="56">
        <f t="shared" si="55"/>
        <v>0</v>
      </c>
      <c r="Y89" s="56">
        <f t="shared" si="56"/>
        <v>67000</v>
      </c>
      <c r="Z89" s="56">
        <f t="shared" si="57"/>
        <v>67000</v>
      </c>
    </row>
    <row r="90" spans="1:26" ht="78" customHeight="1" hidden="1">
      <c r="A90" s="52">
        <v>1217461</v>
      </c>
      <c r="B90" s="52">
        <v>7461</v>
      </c>
      <c r="C90" s="62" t="s">
        <v>125</v>
      </c>
      <c r="D90" s="65" t="s">
        <v>126</v>
      </c>
      <c r="E90" s="38" t="s">
        <v>251</v>
      </c>
      <c r="F90" s="42" t="s">
        <v>250</v>
      </c>
      <c r="G90" s="37">
        <f t="shared" si="58"/>
        <v>6639754.81</v>
      </c>
      <c r="H90" s="43">
        <v>6486000</v>
      </c>
      <c r="I90" s="110">
        <v>153754.81</v>
      </c>
      <c r="J90" s="43">
        <v>63500</v>
      </c>
      <c r="K90" s="37">
        <f t="shared" si="59"/>
        <v>0</v>
      </c>
      <c r="L90" s="43"/>
      <c r="M90" s="44"/>
      <c r="N90" s="44"/>
      <c r="O90" s="37">
        <f t="shared" si="50"/>
        <v>6639754.81</v>
      </c>
      <c r="P90" s="43">
        <f aca="true" t="shared" si="61" ref="P90:R93">H90+L90</f>
        <v>6486000</v>
      </c>
      <c r="Q90" s="43">
        <f t="shared" si="61"/>
        <v>153754.81</v>
      </c>
      <c r="R90" s="43">
        <f t="shared" si="61"/>
        <v>63500</v>
      </c>
      <c r="S90" s="55">
        <f t="shared" si="53"/>
        <v>0</v>
      </c>
      <c r="T90" s="56"/>
      <c r="U90" s="45"/>
      <c r="V90" s="45"/>
      <c r="W90" s="46">
        <f t="shared" si="54"/>
        <v>6639754.81</v>
      </c>
      <c r="X90" s="56">
        <f t="shared" si="55"/>
        <v>6486000</v>
      </c>
      <c r="Y90" s="45">
        <f t="shared" si="56"/>
        <v>153754.81</v>
      </c>
      <c r="Z90" s="56">
        <f t="shared" si="57"/>
        <v>63500</v>
      </c>
    </row>
    <row r="91" spans="1:26" ht="54.75" customHeight="1" hidden="1">
      <c r="A91" s="52">
        <v>1217462</v>
      </c>
      <c r="B91" s="52">
        <v>7462</v>
      </c>
      <c r="C91" s="61" t="s">
        <v>125</v>
      </c>
      <c r="D91" s="65" t="s">
        <v>166</v>
      </c>
      <c r="E91" s="38" t="s">
        <v>194</v>
      </c>
      <c r="F91" s="42" t="s">
        <v>197</v>
      </c>
      <c r="G91" s="37">
        <f t="shared" si="58"/>
        <v>0</v>
      </c>
      <c r="H91" s="43"/>
      <c r="I91" s="59"/>
      <c r="J91" s="37"/>
      <c r="K91" s="37">
        <f t="shared" si="59"/>
        <v>0</v>
      </c>
      <c r="L91" s="43"/>
      <c r="M91" s="44"/>
      <c r="N91" s="44"/>
      <c r="O91" s="37">
        <f t="shared" si="50"/>
        <v>0</v>
      </c>
      <c r="P91" s="43">
        <f t="shared" si="61"/>
        <v>0</v>
      </c>
      <c r="Q91" s="43">
        <f t="shared" si="61"/>
        <v>0</v>
      </c>
      <c r="R91" s="43">
        <f t="shared" si="61"/>
        <v>0</v>
      </c>
      <c r="S91" s="55">
        <f t="shared" si="53"/>
        <v>0</v>
      </c>
      <c r="T91" s="45"/>
      <c r="U91" s="45"/>
      <c r="V91" s="46"/>
      <c r="W91" s="55">
        <f t="shared" si="54"/>
        <v>0</v>
      </c>
      <c r="X91" s="56">
        <f t="shared" si="55"/>
        <v>0</v>
      </c>
      <c r="Y91" s="56">
        <f t="shared" si="56"/>
        <v>0</v>
      </c>
      <c r="Z91" s="56">
        <f t="shared" si="57"/>
        <v>0</v>
      </c>
    </row>
    <row r="92" spans="1:26" ht="53.25" customHeight="1" hidden="1">
      <c r="A92" s="52">
        <v>1217670</v>
      </c>
      <c r="B92" s="52">
        <v>7670</v>
      </c>
      <c r="C92" s="61" t="s">
        <v>26</v>
      </c>
      <c r="D92" s="65" t="s">
        <v>167</v>
      </c>
      <c r="E92" s="38" t="s">
        <v>194</v>
      </c>
      <c r="F92" s="42" t="s">
        <v>197</v>
      </c>
      <c r="G92" s="37">
        <f t="shared" si="58"/>
        <v>0</v>
      </c>
      <c r="H92" s="43"/>
      <c r="I92" s="44"/>
      <c r="J92" s="44"/>
      <c r="K92" s="37">
        <f t="shared" si="59"/>
        <v>0</v>
      </c>
      <c r="L92" s="43"/>
      <c r="M92" s="44"/>
      <c r="N92" s="44"/>
      <c r="O92" s="37">
        <f t="shared" si="50"/>
        <v>0</v>
      </c>
      <c r="P92" s="43">
        <f t="shared" si="61"/>
        <v>0</v>
      </c>
      <c r="Q92" s="43">
        <f t="shared" si="61"/>
        <v>0</v>
      </c>
      <c r="R92" s="43">
        <f t="shared" si="61"/>
        <v>0</v>
      </c>
      <c r="S92" s="55">
        <f t="shared" si="53"/>
        <v>0</v>
      </c>
      <c r="T92" s="45"/>
      <c r="U92" s="45"/>
      <c r="V92" s="46"/>
      <c r="W92" s="55">
        <f t="shared" si="54"/>
        <v>0</v>
      </c>
      <c r="X92" s="56">
        <f t="shared" si="55"/>
        <v>0</v>
      </c>
      <c r="Y92" s="56">
        <f t="shared" si="56"/>
        <v>0</v>
      </c>
      <c r="Z92" s="56">
        <f t="shared" si="57"/>
        <v>0</v>
      </c>
    </row>
    <row r="93" spans="1:26" ht="41.25" customHeight="1" hidden="1">
      <c r="A93" s="52" t="s">
        <v>168</v>
      </c>
      <c r="B93" s="52">
        <v>8311</v>
      </c>
      <c r="C93" s="53" t="s">
        <v>170</v>
      </c>
      <c r="D93" s="63" t="s">
        <v>169</v>
      </c>
      <c r="E93" s="38" t="s">
        <v>194</v>
      </c>
      <c r="F93" s="42" t="s">
        <v>197</v>
      </c>
      <c r="G93" s="37">
        <f t="shared" si="58"/>
        <v>0</v>
      </c>
      <c r="H93" s="43"/>
      <c r="I93" s="59"/>
      <c r="J93" s="37"/>
      <c r="K93" s="37">
        <f t="shared" si="59"/>
        <v>0</v>
      </c>
      <c r="L93" s="43"/>
      <c r="M93" s="44"/>
      <c r="N93" s="44"/>
      <c r="O93" s="37">
        <f t="shared" si="50"/>
        <v>0</v>
      </c>
      <c r="P93" s="43">
        <f t="shared" si="61"/>
        <v>0</v>
      </c>
      <c r="Q93" s="43">
        <f t="shared" si="61"/>
        <v>0</v>
      </c>
      <c r="R93" s="43">
        <f t="shared" si="61"/>
        <v>0</v>
      </c>
      <c r="S93" s="55">
        <f t="shared" si="53"/>
        <v>0</v>
      </c>
      <c r="T93" s="45"/>
      <c r="U93" s="45"/>
      <c r="V93" s="46"/>
      <c r="W93" s="55">
        <f t="shared" si="54"/>
        <v>0</v>
      </c>
      <c r="X93" s="56">
        <f t="shared" si="55"/>
        <v>0</v>
      </c>
      <c r="Y93" s="56">
        <f t="shared" si="56"/>
        <v>0</v>
      </c>
      <c r="Z93" s="56">
        <f t="shared" si="57"/>
        <v>0</v>
      </c>
    </row>
    <row r="94" spans="1:26" ht="41.25" customHeight="1" hidden="1">
      <c r="A94" s="52" t="s">
        <v>168</v>
      </c>
      <c r="B94" s="52">
        <v>8311</v>
      </c>
      <c r="C94" s="53" t="s">
        <v>170</v>
      </c>
      <c r="D94" s="63" t="s">
        <v>169</v>
      </c>
      <c r="E94" s="38" t="s">
        <v>218</v>
      </c>
      <c r="F94" s="42" t="s">
        <v>197</v>
      </c>
      <c r="G94" s="66">
        <f>H94+I94</f>
        <v>298000</v>
      </c>
      <c r="H94" s="43"/>
      <c r="I94" s="44">
        <v>298000</v>
      </c>
      <c r="J94" s="37"/>
      <c r="K94" s="37"/>
      <c r="L94" s="43"/>
      <c r="M94" s="44"/>
      <c r="N94" s="44"/>
      <c r="O94" s="37"/>
      <c r="P94" s="43"/>
      <c r="Q94" s="43"/>
      <c r="R94" s="43"/>
      <c r="S94" s="55">
        <f t="shared" si="53"/>
        <v>0</v>
      </c>
      <c r="T94" s="45"/>
      <c r="U94" s="45"/>
      <c r="V94" s="46"/>
      <c r="W94" s="55">
        <f t="shared" si="54"/>
        <v>298000</v>
      </c>
      <c r="X94" s="56">
        <f t="shared" si="55"/>
        <v>0</v>
      </c>
      <c r="Y94" s="56">
        <f t="shared" si="56"/>
        <v>298000</v>
      </c>
      <c r="Z94" s="56">
        <f t="shared" si="57"/>
        <v>0</v>
      </c>
    </row>
    <row r="95" spans="1:26" ht="42.75" customHeight="1" hidden="1">
      <c r="A95" s="49" t="s">
        <v>102</v>
      </c>
      <c r="B95" s="49">
        <v>8312</v>
      </c>
      <c r="C95" s="50" t="s">
        <v>28</v>
      </c>
      <c r="D95" s="67" t="s">
        <v>16</v>
      </c>
      <c r="E95" s="38" t="s">
        <v>217</v>
      </c>
      <c r="F95" s="42" t="s">
        <v>197</v>
      </c>
      <c r="G95" s="66">
        <f>H95+I95</f>
        <v>199000</v>
      </c>
      <c r="H95" s="43"/>
      <c r="I95" s="44">
        <v>199000</v>
      </c>
      <c r="J95" s="37"/>
      <c r="K95" s="37">
        <f>L95+M95</f>
        <v>0</v>
      </c>
      <c r="L95" s="43"/>
      <c r="M95" s="44"/>
      <c r="N95" s="37"/>
      <c r="O95" s="37">
        <f t="shared" si="50"/>
        <v>199000</v>
      </c>
      <c r="P95" s="43">
        <f>H95+L95</f>
        <v>0</v>
      </c>
      <c r="Q95" s="43">
        <f>I95+M95</f>
        <v>199000</v>
      </c>
      <c r="R95" s="43">
        <f>J95+N95</f>
        <v>0</v>
      </c>
      <c r="S95" s="55">
        <f t="shared" si="53"/>
        <v>0</v>
      </c>
      <c r="T95" s="45"/>
      <c r="U95" s="45"/>
      <c r="V95" s="46"/>
      <c r="W95" s="55">
        <f t="shared" si="54"/>
        <v>199000</v>
      </c>
      <c r="X95" s="56">
        <f t="shared" si="55"/>
        <v>0</v>
      </c>
      <c r="Y95" s="56">
        <f t="shared" si="56"/>
        <v>199000</v>
      </c>
      <c r="Z95" s="56">
        <f t="shared" si="57"/>
        <v>0</v>
      </c>
    </row>
    <row r="96" spans="1:26" ht="36" customHeight="1" hidden="1">
      <c r="A96" s="32" t="s">
        <v>103</v>
      </c>
      <c r="B96" s="33"/>
      <c r="C96" s="34"/>
      <c r="D96" s="35" t="s">
        <v>15</v>
      </c>
      <c r="E96" s="68"/>
      <c r="F96" s="68"/>
      <c r="G96" s="37">
        <f aca="true" t="shared" si="62" ref="G96:Z96">G97</f>
        <v>882780</v>
      </c>
      <c r="H96" s="37">
        <f t="shared" si="62"/>
        <v>882780</v>
      </c>
      <c r="I96" s="37">
        <f t="shared" si="62"/>
        <v>0</v>
      </c>
      <c r="J96" s="37">
        <f t="shared" si="62"/>
        <v>0</v>
      </c>
      <c r="K96" s="37">
        <f t="shared" si="62"/>
        <v>0</v>
      </c>
      <c r="L96" s="37">
        <f t="shared" si="62"/>
        <v>0</v>
      </c>
      <c r="M96" s="37">
        <f t="shared" si="62"/>
        <v>0</v>
      </c>
      <c r="N96" s="37">
        <f t="shared" si="62"/>
        <v>0</v>
      </c>
      <c r="O96" s="37">
        <f t="shared" si="62"/>
        <v>882780</v>
      </c>
      <c r="P96" s="37">
        <f t="shared" si="62"/>
        <v>882780</v>
      </c>
      <c r="Q96" s="37">
        <f t="shared" si="62"/>
        <v>0</v>
      </c>
      <c r="R96" s="37">
        <f t="shared" si="62"/>
        <v>0</v>
      </c>
      <c r="S96" s="37">
        <f t="shared" si="62"/>
        <v>0</v>
      </c>
      <c r="T96" s="37">
        <f t="shared" si="62"/>
        <v>0</v>
      </c>
      <c r="U96" s="37">
        <f t="shared" si="62"/>
        <v>0</v>
      </c>
      <c r="V96" s="37">
        <f t="shared" si="62"/>
        <v>0</v>
      </c>
      <c r="W96" s="37">
        <f t="shared" si="62"/>
        <v>882780</v>
      </c>
      <c r="X96" s="37">
        <f t="shared" si="62"/>
        <v>882780</v>
      </c>
      <c r="Y96" s="37">
        <f t="shared" si="62"/>
        <v>0</v>
      </c>
      <c r="Z96" s="37">
        <f t="shared" si="62"/>
        <v>0</v>
      </c>
    </row>
    <row r="97" spans="1:26" ht="27.75" customHeight="1" hidden="1">
      <c r="A97" s="32" t="s">
        <v>104</v>
      </c>
      <c r="B97" s="33"/>
      <c r="C97" s="34"/>
      <c r="D97" s="35" t="s">
        <v>15</v>
      </c>
      <c r="E97" s="69"/>
      <c r="F97" s="69"/>
      <c r="G97" s="37">
        <f>SUM(G98:G102)</f>
        <v>882780</v>
      </c>
      <c r="H97" s="37">
        <f aca="true" t="shared" si="63" ref="H97:Z97">SUM(H98:H102)</f>
        <v>882780</v>
      </c>
      <c r="I97" s="37">
        <f t="shared" si="63"/>
        <v>0</v>
      </c>
      <c r="J97" s="37">
        <f t="shared" si="63"/>
        <v>0</v>
      </c>
      <c r="K97" s="37">
        <f t="shared" si="63"/>
        <v>0</v>
      </c>
      <c r="L97" s="37">
        <f t="shared" si="63"/>
        <v>0</v>
      </c>
      <c r="M97" s="37">
        <f t="shared" si="63"/>
        <v>0</v>
      </c>
      <c r="N97" s="37">
        <f t="shared" si="63"/>
        <v>0</v>
      </c>
      <c r="O97" s="37">
        <f t="shared" si="63"/>
        <v>882780</v>
      </c>
      <c r="P97" s="37">
        <f t="shared" si="63"/>
        <v>882780</v>
      </c>
      <c r="Q97" s="37">
        <f t="shared" si="63"/>
        <v>0</v>
      </c>
      <c r="R97" s="37">
        <f t="shared" si="63"/>
        <v>0</v>
      </c>
      <c r="S97" s="37">
        <f t="shared" si="63"/>
        <v>0</v>
      </c>
      <c r="T97" s="37">
        <f t="shared" si="63"/>
        <v>0</v>
      </c>
      <c r="U97" s="37">
        <f t="shared" si="63"/>
        <v>0</v>
      </c>
      <c r="V97" s="37">
        <f t="shared" si="63"/>
        <v>0</v>
      </c>
      <c r="W97" s="37">
        <f t="shared" si="63"/>
        <v>882780</v>
      </c>
      <c r="X97" s="37">
        <f t="shared" si="63"/>
        <v>882780</v>
      </c>
      <c r="Y97" s="37">
        <f t="shared" si="63"/>
        <v>0</v>
      </c>
      <c r="Z97" s="37">
        <f t="shared" si="63"/>
        <v>0</v>
      </c>
    </row>
    <row r="98" spans="1:26" ht="70.5" customHeight="1" hidden="1">
      <c r="A98" s="52" t="s">
        <v>220</v>
      </c>
      <c r="B98" s="52" t="s">
        <v>221</v>
      </c>
      <c r="C98" s="70" t="s">
        <v>22</v>
      </c>
      <c r="D98" s="51" t="s">
        <v>222</v>
      </c>
      <c r="E98" s="54" t="s">
        <v>238</v>
      </c>
      <c r="F98" s="42" t="s">
        <v>195</v>
      </c>
      <c r="G98" s="37">
        <f>H98+I98</f>
        <v>400000</v>
      </c>
      <c r="H98" s="43">
        <v>400000</v>
      </c>
      <c r="I98" s="59"/>
      <c r="J98" s="37"/>
      <c r="K98" s="37">
        <f>L98+M98</f>
        <v>0</v>
      </c>
      <c r="L98" s="37"/>
      <c r="M98" s="59"/>
      <c r="N98" s="37"/>
      <c r="O98" s="37">
        <f>P98+Q98</f>
        <v>400000</v>
      </c>
      <c r="P98" s="43">
        <f>H98+L98</f>
        <v>400000</v>
      </c>
      <c r="Q98" s="43">
        <f>I98+M98</f>
        <v>0</v>
      </c>
      <c r="R98" s="43">
        <f>J98+N98</f>
        <v>0</v>
      </c>
      <c r="S98" s="55">
        <f>T98+U98</f>
        <v>0</v>
      </c>
      <c r="T98" s="46"/>
      <c r="U98" s="46"/>
      <c r="V98" s="46"/>
      <c r="W98" s="55">
        <f>X98+Y98</f>
        <v>400000</v>
      </c>
      <c r="X98" s="56">
        <f aca="true" t="shared" si="64" ref="X98:Z102">H98+T98</f>
        <v>400000</v>
      </c>
      <c r="Y98" s="56">
        <f t="shared" si="64"/>
        <v>0</v>
      </c>
      <c r="Z98" s="56">
        <f t="shared" si="64"/>
        <v>0</v>
      </c>
    </row>
    <row r="99" spans="1:26" ht="53.25" customHeight="1" hidden="1">
      <c r="A99" s="71">
        <v>3719410</v>
      </c>
      <c r="B99" s="71">
        <v>9410</v>
      </c>
      <c r="C99" s="72" t="s">
        <v>29</v>
      </c>
      <c r="D99" s="73" t="s">
        <v>107</v>
      </c>
      <c r="E99" s="38" t="s">
        <v>135</v>
      </c>
      <c r="F99" s="42" t="s">
        <v>195</v>
      </c>
      <c r="G99" s="37">
        <f>H99+I99</f>
        <v>0</v>
      </c>
      <c r="H99" s="43"/>
      <c r="I99" s="59"/>
      <c r="J99" s="37"/>
      <c r="K99" s="37">
        <f>L99+M99</f>
        <v>0</v>
      </c>
      <c r="L99" s="43"/>
      <c r="M99" s="59"/>
      <c r="N99" s="37"/>
      <c r="O99" s="37">
        <f>P99+Q99</f>
        <v>0</v>
      </c>
      <c r="P99" s="43">
        <f aca="true" t="shared" si="65" ref="P99:R101">H99+L99</f>
        <v>0</v>
      </c>
      <c r="Q99" s="43">
        <f t="shared" si="65"/>
        <v>0</v>
      </c>
      <c r="R99" s="43">
        <f t="shared" si="65"/>
        <v>0</v>
      </c>
      <c r="S99" s="55">
        <f>T99+U99</f>
        <v>0</v>
      </c>
      <c r="T99" s="46"/>
      <c r="U99" s="46"/>
      <c r="V99" s="46"/>
      <c r="W99" s="55">
        <f>X99+Y99</f>
        <v>0</v>
      </c>
      <c r="X99" s="56">
        <f t="shared" si="64"/>
        <v>0</v>
      </c>
      <c r="Y99" s="56">
        <f t="shared" si="64"/>
        <v>0</v>
      </c>
      <c r="Z99" s="56">
        <f t="shared" si="64"/>
        <v>0</v>
      </c>
    </row>
    <row r="100" spans="1:26" ht="64.5" customHeight="1" hidden="1">
      <c r="A100" s="49" t="s">
        <v>106</v>
      </c>
      <c r="B100" s="49">
        <v>9710</v>
      </c>
      <c r="C100" s="50" t="s">
        <v>29</v>
      </c>
      <c r="D100" s="67" t="s">
        <v>105</v>
      </c>
      <c r="E100" s="54" t="s">
        <v>212</v>
      </c>
      <c r="F100" s="42" t="s">
        <v>195</v>
      </c>
      <c r="G100" s="37">
        <f>H100+I100</f>
        <v>50000</v>
      </c>
      <c r="H100" s="43">
        <v>50000</v>
      </c>
      <c r="I100" s="59"/>
      <c r="J100" s="37"/>
      <c r="K100" s="37">
        <f>L100+M100</f>
        <v>0</v>
      </c>
      <c r="L100" s="43"/>
      <c r="M100" s="59"/>
      <c r="N100" s="37"/>
      <c r="O100" s="37">
        <f>P100+Q100</f>
        <v>50000</v>
      </c>
      <c r="P100" s="43">
        <f t="shared" si="65"/>
        <v>50000</v>
      </c>
      <c r="Q100" s="43">
        <f t="shared" si="65"/>
        <v>0</v>
      </c>
      <c r="R100" s="43">
        <f t="shared" si="65"/>
        <v>0</v>
      </c>
      <c r="S100" s="55">
        <f>T100+U100</f>
        <v>0</v>
      </c>
      <c r="T100" s="45"/>
      <c r="U100" s="45"/>
      <c r="V100" s="46"/>
      <c r="W100" s="55">
        <f>X100+Y100</f>
        <v>50000</v>
      </c>
      <c r="X100" s="56">
        <f t="shared" si="64"/>
        <v>50000</v>
      </c>
      <c r="Y100" s="56">
        <f t="shared" si="64"/>
        <v>0</v>
      </c>
      <c r="Z100" s="56">
        <f t="shared" si="64"/>
        <v>0</v>
      </c>
    </row>
    <row r="101" spans="1:26" ht="37.5" customHeight="1" hidden="1">
      <c r="A101" s="71">
        <v>3719770</v>
      </c>
      <c r="B101" s="71">
        <v>9770</v>
      </c>
      <c r="C101" s="72" t="s">
        <v>29</v>
      </c>
      <c r="D101" s="73" t="s">
        <v>108</v>
      </c>
      <c r="E101" s="54" t="s">
        <v>212</v>
      </c>
      <c r="F101" s="42" t="s">
        <v>195</v>
      </c>
      <c r="G101" s="37">
        <f>H101+I101</f>
        <v>400780</v>
      </c>
      <c r="H101" s="43">
        <v>400780</v>
      </c>
      <c r="I101" s="59"/>
      <c r="J101" s="37"/>
      <c r="K101" s="37">
        <f>L101+M101</f>
        <v>0</v>
      </c>
      <c r="L101" s="43"/>
      <c r="M101" s="59"/>
      <c r="N101" s="37"/>
      <c r="O101" s="37">
        <f>P101+Q101</f>
        <v>400780</v>
      </c>
      <c r="P101" s="43">
        <f t="shared" si="65"/>
        <v>400780</v>
      </c>
      <c r="Q101" s="43">
        <f t="shared" si="65"/>
        <v>0</v>
      </c>
      <c r="R101" s="43">
        <f t="shared" si="65"/>
        <v>0</v>
      </c>
      <c r="S101" s="55">
        <f>T101+U101</f>
        <v>0</v>
      </c>
      <c r="T101" s="45"/>
      <c r="U101" s="45"/>
      <c r="V101" s="46"/>
      <c r="W101" s="55">
        <f>X101+Y101</f>
        <v>400780</v>
      </c>
      <c r="X101" s="56">
        <f t="shared" si="64"/>
        <v>400780</v>
      </c>
      <c r="Y101" s="56">
        <f t="shared" si="64"/>
        <v>0</v>
      </c>
      <c r="Z101" s="56">
        <f t="shared" si="64"/>
        <v>0</v>
      </c>
    </row>
    <row r="102" spans="1:26" ht="56.25" hidden="1">
      <c r="A102" s="52" t="s">
        <v>157</v>
      </c>
      <c r="B102" s="74">
        <v>9800</v>
      </c>
      <c r="C102" s="70" t="s">
        <v>29</v>
      </c>
      <c r="D102" s="63" t="s">
        <v>158</v>
      </c>
      <c r="E102" s="38" t="s">
        <v>189</v>
      </c>
      <c r="F102" s="42" t="s">
        <v>195</v>
      </c>
      <c r="G102" s="37">
        <f>H102+I102</f>
        <v>32000</v>
      </c>
      <c r="H102" s="43">
        <v>32000</v>
      </c>
      <c r="I102" s="59"/>
      <c r="J102" s="37"/>
      <c r="K102" s="37">
        <f>L102+M102</f>
        <v>0</v>
      </c>
      <c r="L102" s="43"/>
      <c r="M102" s="59"/>
      <c r="N102" s="37"/>
      <c r="O102" s="37">
        <f>P102+Q102</f>
        <v>32000</v>
      </c>
      <c r="P102" s="43">
        <f>H102+L102</f>
        <v>32000</v>
      </c>
      <c r="Q102" s="43">
        <f>I102+M102</f>
        <v>0</v>
      </c>
      <c r="R102" s="43">
        <f>J102+N102</f>
        <v>0</v>
      </c>
      <c r="S102" s="45">
        <f>T102</f>
        <v>0</v>
      </c>
      <c r="T102" s="56"/>
      <c r="U102" s="45"/>
      <c r="V102" s="46"/>
      <c r="W102" s="56">
        <f>X102</f>
        <v>32000</v>
      </c>
      <c r="X102" s="56">
        <f t="shared" si="64"/>
        <v>32000</v>
      </c>
      <c r="Y102" s="56">
        <f t="shared" si="64"/>
        <v>0</v>
      </c>
      <c r="Z102" s="56">
        <f t="shared" si="64"/>
        <v>0</v>
      </c>
    </row>
    <row r="103" spans="1:26" ht="21" customHeight="1">
      <c r="A103" s="48"/>
      <c r="B103" s="48"/>
      <c r="C103" s="75"/>
      <c r="D103" s="76" t="s">
        <v>128</v>
      </c>
      <c r="E103" s="77"/>
      <c r="F103" s="77"/>
      <c r="G103" s="105">
        <f aca="true" t="shared" si="66" ref="G103:Z103">G13+G39+G53+G69+G77+G96</f>
        <v>40443586.81</v>
      </c>
      <c r="H103" s="37">
        <f t="shared" si="66"/>
        <v>30111992</v>
      </c>
      <c r="I103" s="105">
        <f t="shared" si="66"/>
        <v>10331594.809999999</v>
      </c>
      <c r="J103" s="37">
        <f t="shared" si="66"/>
        <v>9705340</v>
      </c>
      <c r="K103" s="37">
        <f t="shared" si="66"/>
        <v>0</v>
      </c>
      <c r="L103" s="37">
        <f t="shared" si="66"/>
        <v>0</v>
      </c>
      <c r="M103" s="37">
        <f t="shared" si="66"/>
        <v>0</v>
      </c>
      <c r="N103" s="37">
        <f t="shared" si="66"/>
        <v>0</v>
      </c>
      <c r="O103" s="37">
        <f t="shared" si="66"/>
        <v>32558161.81</v>
      </c>
      <c r="P103" s="37">
        <f t="shared" si="66"/>
        <v>25260352</v>
      </c>
      <c r="Q103" s="37">
        <f t="shared" si="66"/>
        <v>7394809.81</v>
      </c>
      <c r="R103" s="37">
        <f t="shared" si="66"/>
        <v>7105555</v>
      </c>
      <c r="S103" s="37">
        <f t="shared" si="66"/>
        <v>933856</v>
      </c>
      <c r="T103" s="37">
        <f t="shared" si="66"/>
        <v>760756</v>
      </c>
      <c r="U103" s="37">
        <f t="shared" si="66"/>
        <v>173100</v>
      </c>
      <c r="V103" s="37">
        <f t="shared" si="66"/>
        <v>173100</v>
      </c>
      <c r="W103" s="105">
        <f t="shared" si="66"/>
        <v>41377442.81</v>
      </c>
      <c r="X103" s="37">
        <f t="shared" si="66"/>
        <v>30872748</v>
      </c>
      <c r="Y103" s="105">
        <f t="shared" si="66"/>
        <v>10504694.809999999</v>
      </c>
      <c r="Z103" s="37">
        <f t="shared" si="66"/>
        <v>9878440</v>
      </c>
    </row>
    <row r="104" spans="9:15" ht="9.75" customHeight="1">
      <c r="I104" s="10"/>
      <c r="J104" s="10"/>
      <c r="O104" s="10"/>
    </row>
    <row r="105" spans="3:18" ht="15" hidden="1">
      <c r="C105" s="12"/>
      <c r="D105"/>
      <c r="E105"/>
      <c r="F105"/>
      <c r="G105"/>
      <c r="H105"/>
      <c r="I105" s="13"/>
      <c r="J105" s="13"/>
      <c r="K105" s="3"/>
      <c r="L105" s="3"/>
      <c r="M105" s="3"/>
      <c r="N105" s="3"/>
      <c r="O105" s="3"/>
      <c r="P105" s="3"/>
      <c r="Q105" s="3"/>
      <c r="R105" s="3"/>
    </row>
    <row r="106" spans="3:8" ht="15.75">
      <c r="C106" s="22" t="s">
        <v>49</v>
      </c>
      <c r="D106"/>
      <c r="E106"/>
      <c r="F106"/>
      <c r="G106" s="22" t="s">
        <v>219</v>
      </c>
      <c r="H106"/>
    </row>
    <row r="107" spans="3:7" ht="6" customHeight="1">
      <c r="C107" s="24"/>
      <c r="D107" s="24"/>
      <c r="E107" s="24"/>
      <c r="G107"/>
    </row>
    <row r="108" spans="3:12" ht="18" customHeight="1">
      <c r="C108" s="27" t="s">
        <v>171</v>
      </c>
      <c r="D108" s="27"/>
      <c r="E108" s="27"/>
      <c r="F108" s="27"/>
      <c r="G108"/>
      <c r="H108"/>
      <c r="I108"/>
      <c r="J108" s="27"/>
      <c r="K108"/>
      <c r="L108"/>
    </row>
    <row r="109" spans="3:12" ht="15.75">
      <c r="C109" s="27" t="s">
        <v>172</v>
      </c>
      <c r="D109" s="27"/>
      <c r="E109" s="27"/>
      <c r="F109" s="27"/>
      <c r="G109" s="27" t="s">
        <v>173</v>
      </c>
      <c r="H109"/>
      <c r="I109"/>
      <c r="K109"/>
      <c r="L109"/>
    </row>
    <row r="110" spans="3:5" ht="9.75" customHeight="1">
      <c r="C110" s="26"/>
      <c r="D110" s="25"/>
      <c r="E110"/>
    </row>
    <row r="111" spans="3:19" ht="18" customHeight="1">
      <c r="C111" s="142"/>
      <c r="D111" s="142"/>
      <c r="E111" s="142"/>
      <c r="F111" s="135"/>
      <c r="G111" s="135"/>
      <c r="H111" s="135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</row>
    <row r="112" spans="3:19" ht="18.75" customHeight="1">
      <c r="C112" s="142"/>
      <c r="D112" s="142"/>
      <c r="E112" s="142"/>
      <c r="F112" s="142"/>
      <c r="G112" s="142"/>
      <c r="H112" s="142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</row>
  </sheetData>
  <sheetProtection/>
  <mergeCells count="31">
    <mergeCell ref="C112:H112"/>
    <mergeCell ref="O9:R9"/>
    <mergeCell ref="C111:E111"/>
    <mergeCell ref="Q10:R10"/>
    <mergeCell ref="D9:D11"/>
    <mergeCell ref="E9:E11"/>
    <mergeCell ref="Y10:Z10"/>
    <mergeCell ref="S9:V9"/>
    <mergeCell ref="X10:X11"/>
    <mergeCell ref="W10:W11"/>
    <mergeCell ref="G10:G11"/>
    <mergeCell ref="I10:J10"/>
    <mergeCell ref="P10:P11"/>
    <mergeCell ref="L10:L11"/>
    <mergeCell ref="B9:B11"/>
    <mergeCell ref="F9:F11"/>
    <mergeCell ref="C9:C11"/>
    <mergeCell ref="K10:K11"/>
    <mergeCell ref="G9:J9"/>
    <mergeCell ref="K9:N9"/>
    <mergeCell ref="M10:N10"/>
    <mergeCell ref="A6:Z6"/>
    <mergeCell ref="W9:Z9"/>
    <mergeCell ref="S10:S11"/>
    <mergeCell ref="T10:T11"/>
    <mergeCell ref="U10:V10"/>
    <mergeCell ref="A8:B8"/>
    <mergeCell ref="A7:B7"/>
    <mergeCell ref="A9:A11"/>
    <mergeCell ref="O10:O11"/>
    <mergeCell ref="H10:H11"/>
  </mergeCells>
  <printOptions horizontalCentered="1"/>
  <pageMargins left="0.7874015748031497" right="0.7874015748031497" top="1.1811023622047245" bottom="0.3937007874015748" header="0" footer="0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01_ivanina</dc:creator>
  <cp:keywords/>
  <dc:description/>
  <cp:lastModifiedBy>xXx</cp:lastModifiedBy>
  <cp:lastPrinted>2021-06-29T14:01:27Z</cp:lastPrinted>
  <dcterms:created xsi:type="dcterms:W3CDTF">2008-01-14T08:12:49Z</dcterms:created>
  <dcterms:modified xsi:type="dcterms:W3CDTF">2021-06-29T14:01:34Z</dcterms:modified>
  <cp:category/>
  <cp:version/>
  <cp:contentType/>
  <cp:contentStatus/>
</cp:coreProperties>
</file>